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Compared to 3200K" sheetId="1" r:id="rId1"/>
    <sheet name="Compared to D55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<sst xmlns="http://schemas.openxmlformats.org/spreadsheetml/2006/main" count="42" uniqueCount="21">
  <si>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sums</t>
  </si>
  <si>
    <t>Wavelength</t>
  </si>
  <si>
    <t>measured power</t>
  </si>
  <si>
    <t>10 nm samples</t>
  </si>
  <si>
    <t>10 nm wavelengths</t>
  </si>
  <si>
    <t>power</t>
  </si>
  <si>
    <t>spectral weights</t>
  </si>
  <si>
    <t>Colvolved</t>
  </si>
  <si>
    <t>Convolved</t>
  </si>
  <si>
    <t>SSI</t>
  </si>
  <si>
    <t>norm test</t>
  </si>
  <si>
    <t>norm ref</t>
  </si>
  <si>
    <t>norm diff</t>
  </si>
  <si>
    <t>rel diff</t>
  </si>
  <si>
    <t>weighted diff</t>
  </si>
  <si>
    <t>(weighted diff)^2</t>
  </si>
  <si>
    <t>D55 Reference Illuminant</t>
  </si>
  <si>
    <t>3200K Reference Illuminant</t>
  </si>
  <si>
    <t>PASTE SPD DATA HERE</t>
  </si>
  <si>
    <t>D55 Daylight Reference</t>
  </si>
  <si>
    <t>3200K Reference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</si>
</sst>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"/>
    <numFmt numFmtId="166" formatCode="[$-409]dddd\,\ mmmm\ d\,\ yyyy"/>
    <numFmt numFmtId="167" formatCode="[$-409]d\-mmm\-yyyy;@"/>
    <numFmt numFmtId="168" formatCode="0.00000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workbookViewId="0" topLeftCell="A1">
      <selection activeCell="C2" sqref="C2"/>
    </sheetView>
  </sheetViews>
  <sheetFormatPr defaultColWidth="11.00390625" defaultRowHeight="12.75"/>
  <cols>
    <col min="1" max="1" width="11.00390625" style="0" customWidth="1"/>
    <col min="2" max="2" width="22.00390625" style="6" customWidth="1"/>
    <col min="3" max="3" width="13.375" style="6" customWidth="1"/>
    <col min="4" max="4" width="17.375" style="0" customWidth="1"/>
    <col min="5" max="5" width="11.375" style="8" bestFit="1" customWidth="1"/>
    <col min="6" max="6" width="22.375" style="0" customWidth="1"/>
    <col min="7" max="7" width="12.375" style="0" customWidth="1"/>
    <col min="8" max="8" width="12.625" style="0" customWidth="1"/>
    <col min="9" max="9" width="13.125" style="0" customWidth="1"/>
    <col min="10" max="10" width="13.875" style="0" customWidth="1"/>
    <col min="11" max="11" width="15.125" style="0" customWidth="1"/>
    <col min="12" max="13" width="13.875" style="0" customWidth="1"/>
    <col min="14" max="14" width="16.125" style="0" customWidth="1"/>
    <col min="15" max="15" width="13.625" style="0" bestFit="1" customWidth="1"/>
  </cols>
  <sheetData>
    <row r="1" spans="1:3" ht="12.75">
      <c r="A1" s="10" t="s">
        <v>17</v>
      </c>
      <c r="C1" s="13">
        <v>41976</v>
      </c>
    </row>
    <row r="2" spans="1:2" ht="12.75">
      <c r="A2" s="5"/>
      <c r="B2" s="11" t="s">
        <v>18</v>
      </c>
    </row>
    <row r="3" spans="1:14" ht="12.75">
      <c r="A3" t="s">
        <v>1</v>
      </c>
      <c r="B3" s="6" t="s">
        <v>2</v>
      </c>
      <c r="C3" s="6" t="s">
        <v>3</v>
      </c>
      <c r="D3" t="s">
        <v>4</v>
      </c>
      <c r="E3" s="6" t="s">
        <v>5</v>
      </c>
      <c r="F3" s="12" t="s">
        <v>20</v>
      </c>
      <c r="G3" t="s">
        <v>10</v>
      </c>
      <c r="H3" t="s">
        <v>11</v>
      </c>
      <c r="I3" t="s">
        <v>12</v>
      </c>
      <c r="J3" t="s">
        <v>13</v>
      </c>
      <c r="K3" t="s">
        <v>6</v>
      </c>
      <c r="L3" t="s">
        <v>14</v>
      </c>
      <c r="M3" t="s">
        <v>7</v>
      </c>
      <c r="N3" t="s">
        <v>8</v>
      </c>
    </row>
    <row r="4" spans="1:14" ht="12.75">
      <c r="A4">
        <v>376</v>
      </c>
      <c r="D4">
        <v>350</v>
      </c>
      <c r="E4" s="14"/>
      <c r="F4" s="7">
        <v>0</v>
      </c>
      <c r="M4" t="s">
        <v>14</v>
      </c>
      <c r="N4" t="s">
        <v>15</v>
      </c>
    </row>
    <row r="5" spans="1:14" ht="12.75">
      <c r="A5">
        <v>378</v>
      </c>
      <c r="D5">
        <v>360</v>
      </c>
      <c r="E5" s="14"/>
      <c r="F5" s="7">
        <v>0.00010614</v>
      </c>
      <c r="G5" s="9"/>
      <c r="H5" s="9"/>
      <c r="I5" s="9"/>
      <c r="J5" s="9"/>
      <c r="K5" s="9"/>
      <c r="L5" s="9"/>
      <c r="M5" s="9"/>
      <c r="N5" s="9"/>
    </row>
    <row r="6" spans="1:14" ht="12.75">
      <c r="A6">
        <v>380</v>
      </c>
      <c r="B6" s="7">
        <v>0.014459820174206238</v>
      </c>
      <c r="C6" s="6">
        <f>B4+B5+B6+B7+B8</f>
        <v>0.03491957010396179</v>
      </c>
      <c r="D6">
        <f>D5+10</f>
        <v>370</v>
      </c>
      <c r="E6" s="14"/>
      <c r="F6" s="7">
        <v>0.00024706</v>
      </c>
      <c r="G6" s="9"/>
      <c r="H6" s="9"/>
      <c r="I6" s="9"/>
      <c r="J6" s="9"/>
      <c r="K6" s="9">
        <v>0</v>
      </c>
      <c r="L6" s="9">
        <v>0</v>
      </c>
      <c r="M6" s="9"/>
      <c r="N6" s="9"/>
    </row>
    <row r="7" spans="1:14" ht="12.75">
      <c r="A7">
        <f>A6+2</f>
        <v>382</v>
      </c>
      <c r="B7" s="7">
        <v>0.010292216914863726</v>
      </c>
      <c r="D7">
        <f aca="true" t="shared" si="0" ref="D7:D38">D6+10</f>
        <v>380</v>
      </c>
      <c r="E7" s="15">
        <f>C6</f>
        <v>0.03491957010396179</v>
      </c>
      <c r="F7" s="7">
        <v>0.00029766</v>
      </c>
      <c r="G7" s="9">
        <f>E7/E40</f>
        <v>0.00035558990492194815</v>
      </c>
      <c r="H7" s="9">
        <f>F7/F40</f>
        <v>0.0063167786169213095</v>
      </c>
      <c r="I7" s="9">
        <f>G7-H7</f>
        <v>-0.0059611887119993615</v>
      </c>
      <c r="J7" s="9">
        <f>I7/(H7+1/30)</f>
        <v>-0.15034481414524928</v>
      </c>
      <c r="K7" s="9">
        <f>12/45</f>
        <v>0.26666666666666666</v>
      </c>
      <c r="L7" s="9">
        <f>J7*K7</f>
        <v>-0.04009195043873314</v>
      </c>
      <c r="M7" s="9">
        <f>0.22*L6+0.56*L7+0.22*L8</f>
        <v>-0.04085298489858899</v>
      </c>
      <c r="N7" s="9">
        <f>M7^2</f>
        <v>0.00166896637512434</v>
      </c>
    </row>
    <row r="8" spans="1:14" ht="12.75">
      <c r="A8">
        <f aca="true" t="shared" si="1" ref="A8:A71">A7+2</f>
        <v>384</v>
      </c>
      <c r="B8" s="7">
        <v>0.010167533014891823</v>
      </c>
      <c r="D8">
        <f t="shared" si="0"/>
        <v>390</v>
      </c>
      <c r="E8" s="15">
        <f>C11</f>
        <v>0.0515436218038775</v>
      </c>
      <c r="F8" s="7">
        <v>0.00035404</v>
      </c>
      <c r="G8" s="9">
        <f>E8/E40</f>
        <v>0.0005248744907800057</v>
      </c>
      <c r="H8" s="9">
        <f>F8/F40</f>
        <v>0.007513244310739839</v>
      </c>
      <c r="I8" s="9">
        <f aca="true" t="shared" si="2" ref="I8:I36">G8-H8</f>
        <v>-0.006988369819959833</v>
      </c>
      <c r="J8" s="9">
        <f aca="true" t="shared" si="3" ref="J8:J36">I8/(H8+1/30)</f>
        <v>-0.17108825813645231</v>
      </c>
      <c r="K8" s="9">
        <f>22/45</f>
        <v>0.4888888888888889</v>
      </c>
      <c r="L8" s="9">
        <f aca="true" t="shared" si="4" ref="L8:L36">J8*K8</f>
        <v>-0.08364314842226557</v>
      </c>
      <c r="M8" s="9">
        <f aca="true" t="shared" si="5" ref="M8:M36">0.22*L7+0.56*L8+0.22*L9</f>
        <v>-0.08679737328086877</v>
      </c>
      <c r="N8" s="9">
        <f aca="true" t="shared" si="6" ref="N8:N36">M8^2</f>
        <v>0.007533784008458472</v>
      </c>
    </row>
    <row r="9" spans="1:14" ht="12.75">
      <c r="A9">
        <f t="shared" si="1"/>
        <v>386</v>
      </c>
      <c r="B9" s="7">
        <v>0.009114919921326216</v>
      </c>
      <c r="D9">
        <f t="shared" si="0"/>
        <v>400</v>
      </c>
      <c r="E9" s="15">
        <f>C16</f>
        <v>0.043058794605226186</v>
      </c>
      <c r="F9" s="7">
        <v>0.0004161</v>
      </c>
      <c r="G9" s="9">
        <f>E9/E40</f>
        <v>0.00043847254230626795</v>
      </c>
      <c r="H9" s="9">
        <f>F9/F40</f>
        <v>0.008830247875095601</v>
      </c>
      <c r="I9" s="9">
        <f t="shared" si="2"/>
        <v>-0.008391775332789333</v>
      </c>
      <c r="J9" s="9">
        <f t="shared" si="3"/>
        <v>-0.19902899830320228</v>
      </c>
      <c r="K9" s="9">
        <f>32/45</f>
        <v>0.7111111111111111</v>
      </c>
      <c r="L9" s="9">
        <f t="shared" si="4"/>
        <v>-0.14153173212672163</v>
      </c>
      <c r="M9" s="9">
        <f t="shared" si="5"/>
        <v>-0.14187104249053573</v>
      </c>
      <c r="N9" s="9">
        <f t="shared" si="6"/>
        <v>0.020127392697351393</v>
      </c>
    </row>
    <row r="10" spans="1:14" ht="12.75">
      <c r="A10">
        <f t="shared" si="1"/>
        <v>388</v>
      </c>
      <c r="B10" s="7">
        <v>0.010872436077549874</v>
      </c>
      <c r="D10">
        <f t="shared" si="0"/>
        <v>410</v>
      </c>
      <c r="E10" s="15">
        <f>C21</f>
        <v>0.0401004495644844</v>
      </c>
      <c r="F10" s="7">
        <v>0.00048372</v>
      </c>
      <c r="G10" s="9">
        <f>E10/E40</f>
        <v>0.000408347382442277</v>
      </c>
      <c r="H10" s="9">
        <f>F10/F40</f>
        <v>0.01026524273525894</v>
      </c>
      <c r="I10" s="9">
        <f t="shared" si="2"/>
        <v>-0.009856895352816662</v>
      </c>
      <c r="J10" s="9">
        <f t="shared" si="3"/>
        <v>-0.2260829651250334</v>
      </c>
      <c r="K10" s="9">
        <f>40/45</f>
        <v>0.8888888888888888</v>
      </c>
      <c r="L10" s="9">
        <f t="shared" si="4"/>
        <v>-0.20096263566669634</v>
      </c>
      <c r="M10" s="9">
        <f t="shared" si="5"/>
        <v>-0.19706318266403122</v>
      </c>
      <c r="N10" s="9">
        <f t="shared" si="6"/>
        <v>0.038833897961677334</v>
      </c>
    </row>
    <row r="11" spans="1:14" ht="12.75">
      <c r="A11">
        <f t="shared" si="1"/>
        <v>390</v>
      </c>
      <c r="B11" s="7">
        <v>0.011660578814273672</v>
      </c>
      <c r="C11" s="6">
        <f>B9+B10+B11+B12+B13</f>
        <v>0.0515436218038775</v>
      </c>
      <c r="D11">
        <f t="shared" si="0"/>
        <v>420</v>
      </c>
      <c r="E11" s="15">
        <f>C26</f>
        <v>0.05981912053947738</v>
      </c>
      <c r="F11" s="7">
        <v>0.0005567</v>
      </c>
      <c r="G11" s="9">
        <f>E11/E40</f>
        <v>0.0006091448240003968</v>
      </c>
      <c r="H11" s="9">
        <f>F11/F40</f>
        <v>0.011813984600013752</v>
      </c>
      <c r="I11" s="9">
        <f t="shared" si="2"/>
        <v>-0.011204839776013355</v>
      </c>
      <c r="J11" s="9">
        <f t="shared" si="3"/>
        <v>-0.24818395175889604</v>
      </c>
      <c r="K11" s="9">
        <f>44/45</f>
        <v>0.9777777777777777</v>
      </c>
      <c r="L11" s="9">
        <f t="shared" si="4"/>
        <v>-0.24266875283092057</v>
      </c>
      <c r="M11" s="9">
        <f t="shared" si="5"/>
        <v>-0.2357418876471708</v>
      </c>
      <c r="N11" s="9">
        <f t="shared" si="6"/>
        <v>0.0555742375914513</v>
      </c>
    </row>
    <row r="12" spans="1:14" ht="12.75">
      <c r="A12">
        <f t="shared" si="1"/>
        <v>392</v>
      </c>
      <c r="B12" s="7">
        <v>0.01140840123630233</v>
      </c>
      <c r="D12">
        <f t="shared" si="0"/>
        <v>430</v>
      </c>
      <c r="E12" s="15">
        <f>C31</f>
        <v>0.16055774093846586</v>
      </c>
      <c r="F12" s="7">
        <v>0.0006348</v>
      </c>
      <c r="G12" s="9">
        <f>E12/E40</f>
        <v>0.0016349775116021382</v>
      </c>
      <c r="H12" s="9">
        <f>F12/F40</f>
        <v>0.013471380319900717</v>
      </c>
      <c r="I12" s="9">
        <f t="shared" si="2"/>
        <v>-0.011836402808298578</v>
      </c>
      <c r="J12" s="9">
        <f t="shared" si="3"/>
        <v>-0.2528891191599187</v>
      </c>
      <c r="K12" s="9">
        <v>1</v>
      </c>
      <c r="L12" s="9">
        <f t="shared" si="4"/>
        <v>-0.2528891191599187</v>
      </c>
      <c r="M12" s="9">
        <f t="shared" si="5"/>
        <v>-0.24068285793536148</v>
      </c>
      <c r="N12" s="9">
        <f t="shared" si="6"/>
        <v>0.0579282381039334</v>
      </c>
    </row>
    <row r="13" spans="1:14" ht="12.75">
      <c r="A13">
        <f t="shared" si="1"/>
        <v>394</v>
      </c>
      <c r="B13" s="7">
        <v>0.0084872857544254</v>
      </c>
      <c r="D13">
        <f t="shared" si="0"/>
        <v>440</v>
      </c>
      <c r="E13" s="15">
        <f>C36</f>
        <v>0.5052929193593706</v>
      </c>
      <c r="F13" s="7">
        <v>0.00071758</v>
      </c>
      <c r="G13" s="9">
        <f>E13/E40</f>
        <v>0.005145454557939905</v>
      </c>
      <c r="H13" s="9">
        <f>F13/F40</f>
        <v>0.015228092454244417</v>
      </c>
      <c r="I13" s="9">
        <f t="shared" si="2"/>
        <v>-0.010082637896304512</v>
      </c>
      <c r="J13" s="9">
        <f t="shared" si="3"/>
        <v>-0.20762647992274763</v>
      </c>
      <c r="K13" s="9">
        <v>1</v>
      </c>
      <c r="L13" s="9">
        <f t="shared" si="4"/>
        <v>-0.20762647992274763</v>
      </c>
      <c r="M13" s="9">
        <f t="shared" si="5"/>
        <v>-0.17050451772697423</v>
      </c>
      <c r="N13" s="9">
        <f t="shared" si="6"/>
        <v>0.029071790565308068</v>
      </c>
    </row>
    <row r="14" spans="1:14" ht="12.75">
      <c r="A14">
        <f t="shared" si="1"/>
        <v>396</v>
      </c>
      <c r="B14" s="7">
        <v>0.009360424276482157</v>
      </c>
      <c r="D14">
        <f t="shared" si="0"/>
        <v>450</v>
      </c>
      <c r="E14" s="15">
        <f>C41</f>
        <v>1.7086962629952236</v>
      </c>
      <c r="F14" s="7">
        <v>0.00080478</v>
      </c>
      <c r="G14" s="9">
        <f>E14/E40</f>
        <v>0.017399845985790793</v>
      </c>
      <c r="H14" s="9">
        <f>F14/F40</f>
        <v>0.017078603424463924</v>
      </c>
      <c r="I14" s="9">
        <f t="shared" si="2"/>
        <v>0.00032124256132686976</v>
      </c>
      <c r="J14" s="9">
        <f t="shared" si="3"/>
        <v>0.006372351113393454</v>
      </c>
      <c r="K14" s="9">
        <v>1</v>
      </c>
      <c r="L14" s="9">
        <f t="shared" si="4"/>
        <v>0.006372351113393454</v>
      </c>
      <c r="M14" s="9">
        <f t="shared" si="5"/>
        <v>0.04959166061892746</v>
      </c>
      <c r="N14" s="9">
        <f t="shared" si="6"/>
        <v>0.002459332802942881</v>
      </c>
    </row>
    <row r="15" spans="1:14" ht="12.75">
      <c r="A15">
        <f t="shared" si="1"/>
        <v>398</v>
      </c>
      <c r="B15" s="7">
        <v>0.00765278168024726</v>
      </c>
      <c r="D15">
        <f t="shared" si="0"/>
        <v>460</v>
      </c>
      <c r="E15" s="15">
        <f>C46</f>
        <v>4.00986934532172</v>
      </c>
      <c r="F15" s="7">
        <v>0.00089596</v>
      </c>
      <c r="G15" s="9">
        <f>E15/E40</f>
        <v>0.04083294997639772</v>
      </c>
      <c r="H15" s="9">
        <f>F15/F40</f>
        <v>0.019013575789883816</v>
      </c>
      <c r="I15" s="9">
        <f t="shared" si="2"/>
        <v>0.021819374186513904</v>
      </c>
      <c r="J15" s="9">
        <f t="shared" si="3"/>
        <v>0.4168225889928709</v>
      </c>
      <c r="K15" s="9">
        <v>1</v>
      </c>
      <c r="L15" s="9">
        <f t="shared" si="4"/>
        <v>0.4168225889928709</v>
      </c>
      <c r="M15" s="9">
        <f t="shared" si="5"/>
        <v>0.3224999991431048</v>
      </c>
      <c r="N15" s="9">
        <f t="shared" si="6"/>
        <v>0.10400624944730259</v>
      </c>
    </row>
    <row r="16" spans="1:14" ht="12.75">
      <c r="A16">
        <f t="shared" si="1"/>
        <v>400</v>
      </c>
      <c r="B16" s="7">
        <v>0.008345743186288284</v>
      </c>
      <c r="C16" s="6">
        <f>B14+B15+B16+B17+B18</f>
        <v>0.043058794605226186</v>
      </c>
      <c r="D16">
        <f t="shared" si="0"/>
        <v>470</v>
      </c>
      <c r="E16" s="15">
        <f>C51</f>
        <v>4.1916268614779435</v>
      </c>
      <c r="F16" s="7">
        <v>0.00099058</v>
      </c>
      <c r="G16" s="9">
        <f>E16/E40</f>
        <v>0.0426838071804361</v>
      </c>
      <c r="H16" s="9">
        <f>F16/F40</f>
        <v>0.021021549964220624</v>
      </c>
      <c r="I16" s="9">
        <f t="shared" si="2"/>
        <v>0.021662257216215477</v>
      </c>
      <c r="J16" s="9">
        <f t="shared" si="3"/>
        <v>0.39853378210068396</v>
      </c>
      <c r="K16" s="9">
        <v>1</v>
      </c>
      <c r="L16" s="9">
        <f t="shared" si="4"/>
        <v>0.39853378210068396</v>
      </c>
      <c r="M16" s="9">
        <f t="shared" si="5"/>
        <v>0.3423022482330834</v>
      </c>
      <c r="N16" s="9">
        <f t="shared" si="6"/>
        <v>0.11717082914542346</v>
      </c>
    </row>
    <row r="17" spans="1:14" ht="12.75">
      <c r="A17">
        <f t="shared" si="1"/>
        <v>402</v>
      </c>
      <c r="B17" s="7">
        <v>0.009286316381005901</v>
      </c>
      <c r="D17">
        <f t="shared" si="0"/>
        <v>480</v>
      </c>
      <c r="E17" s="15">
        <f>C56</f>
        <v>2.9584855296431583</v>
      </c>
      <c r="F17" s="7">
        <v>0.0010882</v>
      </c>
      <c r="G17" s="9">
        <f>E17/E40</f>
        <v>0.030126590478254913</v>
      </c>
      <c r="H17" s="9">
        <f>F17/F40</f>
        <v>0.02309318850679893</v>
      </c>
      <c r="I17" s="9">
        <f t="shared" si="2"/>
        <v>0.007033401971455983</v>
      </c>
      <c r="J17" s="9">
        <f t="shared" si="3"/>
        <v>0.12464709399213073</v>
      </c>
      <c r="K17" s="9">
        <v>1</v>
      </c>
      <c r="L17" s="9">
        <f t="shared" si="4"/>
        <v>0.12464709399213073</v>
      </c>
      <c r="M17" s="9">
        <f t="shared" si="5"/>
        <v>0.1405008286639892</v>
      </c>
      <c r="N17" s="9">
        <f t="shared" si="6"/>
        <v>0.019740482855267645</v>
      </c>
    </row>
    <row r="18" spans="1:14" ht="12.75">
      <c r="A18">
        <f t="shared" si="1"/>
        <v>404</v>
      </c>
      <c r="B18" s="7">
        <v>0.008413529081202586</v>
      </c>
      <c r="D18">
        <f t="shared" si="0"/>
        <v>490</v>
      </c>
      <c r="E18" s="15">
        <f>C61</f>
        <v>2.032839280696825</v>
      </c>
      <c r="F18" s="7">
        <v>0.0011884</v>
      </c>
      <c r="G18" s="9">
        <f>E18/E40</f>
        <v>0.020700630746384074</v>
      </c>
      <c r="H18" s="9">
        <f>F18/F40</f>
        <v>0.02521957840606492</v>
      </c>
      <c r="I18" s="9">
        <f t="shared" si="2"/>
        <v>-0.004518947659680847</v>
      </c>
      <c r="J18" s="9">
        <f t="shared" si="3"/>
        <v>-0.07717716378979325</v>
      </c>
      <c r="K18" s="9">
        <v>1</v>
      </c>
      <c r="L18" s="9">
        <f t="shared" si="4"/>
        <v>-0.07717716378979325</v>
      </c>
      <c r="M18" s="9">
        <f t="shared" si="5"/>
        <v>-0.05263676115118707</v>
      </c>
      <c r="N18" s="9">
        <f t="shared" si="6"/>
        <v>0.002770628624487116</v>
      </c>
    </row>
    <row r="19" spans="1:14" ht="12.75">
      <c r="A19">
        <f t="shared" si="1"/>
        <v>406</v>
      </c>
      <c r="B19" s="7">
        <v>0.007983281820736161</v>
      </c>
      <c r="D19">
        <f t="shared" si="0"/>
        <v>500</v>
      </c>
      <c r="E19" s="15">
        <f>C66</f>
        <v>1.691064905872436</v>
      </c>
      <c r="F19" s="7">
        <v>0.0012906</v>
      </c>
      <c r="G19" s="9">
        <f>E19/E40</f>
        <v>0.017220303895659917</v>
      </c>
      <c r="H19" s="9">
        <f>F19/F40</f>
        <v>0.02738841121749191</v>
      </c>
      <c r="I19" s="9">
        <f t="shared" si="2"/>
        <v>-0.010168107321831994</v>
      </c>
      <c r="J19" s="9">
        <f t="shared" si="3"/>
        <v>-0.16745413685078</v>
      </c>
      <c r="K19" s="9">
        <v>1</v>
      </c>
      <c r="L19" s="9">
        <f t="shared" si="4"/>
        <v>-0.16745413685078</v>
      </c>
      <c r="M19" s="9">
        <f t="shared" si="5"/>
        <v>-0.15184972019687012</v>
      </c>
      <c r="N19" s="9">
        <f t="shared" si="6"/>
        <v>0.023058337523867746</v>
      </c>
    </row>
    <row r="20" spans="1:14" ht="12.75">
      <c r="A20">
        <f t="shared" si="1"/>
        <v>408</v>
      </c>
      <c r="B20" s="7">
        <v>0.0077714948019106484</v>
      </c>
      <c r="D20">
        <f t="shared" si="0"/>
        <v>510</v>
      </c>
      <c r="E20" s="15">
        <f>C71</f>
        <v>1.7512644001123912</v>
      </c>
      <c r="F20" s="7">
        <v>0.0013942</v>
      </c>
      <c r="G20" s="9">
        <f>E20/E40</f>
        <v>0.017833322107780072</v>
      </c>
      <c r="H20" s="9">
        <f>F20/F40</f>
        <v>0.029586954067431597</v>
      </c>
      <c r="I20" s="9">
        <f t="shared" si="2"/>
        <v>-0.011753631959651525</v>
      </c>
      <c r="J20" s="9">
        <f t="shared" si="3"/>
        <v>-0.18680194330308536</v>
      </c>
      <c r="K20" s="9">
        <v>1</v>
      </c>
      <c r="L20" s="9">
        <f t="shared" si="4"/>
        <v>-0.18680194330308536</v>
      </c>
      <c r="M20" s="9">
        <f t="shared" si="5"/>
        <v>-0.17813891175079583</v>
      </c>
      <c r="N20" s="9">
        <f t="shared" si="6"/>
        <v>0.03173347187975782</v>
      </c>
    </row>
    <row r="21" spans="1:14" ht="12.75">
      <c r="A21">
        <f t="shared" si="1"/>
        <v>410</v>
      </c>
      <c r="B21" s="7">
        <v>0.008275147513346445</v>
      </c>
      <c r="C21" s="6">
        <f>B19+B20+B21+B22+B23</f>
        <v>0.0401004495644844</v>
      </c>
      <c r="D21">
        <f t="shared" si="0"/>
        <v>520</v>
      </c>
      <c r="E21" s="15">
        <f>C76</f>
        <v>2.057003371733633</v>
      </c>
      <c r="F21" s="7">
        <v>0.001499</v>
      </c>
      <c r="G21" s="9">
        <f>E21/E40</f>
        <v>0.02094669639979053</v>
      </c>
      <c r="H21" s="9">
        <f>F21/F40</f>
        <v>0.03181096266466788</v>
      </c>
      <c r="I21" s="9">
        <f t="shared" si="2"/>
        <v>-0.01086426626487735</v>
      </c>
      <c r="J21" s="9">
        <f t="shared" si="3"/>
        <v>-0.16677233360862004</v>
      </c>
      <c r="K21" s="9">
        <v>1</v>
      </c>
      <c r="L21" s="9">
        <f t="shared" si="4"/>
        <v>-0.16677233360862004</v>
      </c>
      <c r="M21" s="9">
        <f t="shared" si="5"/>
        <v>-0.1613101871160858</v>
      </c>
      <c r="N21" s="9">
        <f t="shared" si="6"/>
        <v>0.026020976467426613</v>
      </c>
    </row>
    <row r="22" spans="1:14" ht="12.75">
      <c r="A22">
        <f t="shared" si="1"/>
        <v>412</v>
      </c>
      <c r="B22" s="7">
        <v>0.008148707502107333</v>
      </c>
      <c r="D22">
        <f t="shared" si="0"/>
        <v>530</v>
      </c>
      <c r="E22" s="15">
        <f>C81</f>
        <v>2.5368432143860637</v>
      </c>
      <c r="F22" s="7">
        <v>0.0016044</v>
      </c>
      <c r="G22" s="9">
        <f>E22/E40</f>
        <v>0.025832959418451866</v>
      </c>
      <c r="H22" s="9">
        <f>F22/F40</f>
        <v>0.03404770413555247</v>
      </c>
      <c r="I22" s="9">
        <f t="shared" si="2"/>
        <v>-0.008214744717100604</v>
      </c>
      <c r="J22" s="9">
        <f t="shared" si="3"/>
        <v>-0.12191478531172639</v>
      </c>
      <c r="K22" s="9">
        <v>1</v>
      </c>
      <c r="L22" s="9">
        <f t="shared" si="4"/>
        <v>-0.12191478531172639</v>
      </c>
      <c r="M22" s="9">
        <f t="shared" si="5"/>
        <v>-0.11613406268130125</v>
      </c>
      <c r="N22" s="9">
        <f t="shared" si="6"/>
        <v>0.013487120514864406</v>
      </c>
    </row>
    <row r="23" spans="1:14" ht="12.75">
      <c r="A23">
        <f t="shared" si="1"/>
        <v>414</v>
      </c>
      <c r="B23" s="7">
        <v>0.007921817926383815</v>
      </c>
      <c r="D23">
        <f t="shared" si="0"/>
        <v>540</v>
      </c>
      <c r="E23" s="15">
        <f>C86</f>
        <v>3.2164231525709472</v>
      </c>
      <c r="F23" s="7">
        <v>0.00171</v>
      </c>
      <c r="G23" s="9">
        <f>E23/E40</f>
        <v>0.03275319826694243</v>
      </c>
      <c r="H23" s="9">
        <f>F23/F40</f>
        <v>0.03628868989765316</v>
      </c>
      <c r="I23" s="9">
        <f t="shared" si="2"/>
        <v>-0.0035354916307107284</v>
      </c>
      <c r="J23" s="9">
        <f t="shared" si="3"/>
        <v>-0.050781225058354765</v>
      </c>
      <c r="K23" s="9">
        <v>1</v>
      </c>
      <c r="L23" s="9">
        <f t="shared" si="4"/>
        <v>-0.050781225058354765</v>
      </c>
      <c r="M23" s="9">
        <f t="shared" si="5"/>
        <v>-0.04642170199804725</v>
      </c>
      <c r="N23" s="9">
        <f t="shared" si="6"/>
        <v>0.002154974416395504</v>
      </c>
    </row>
    <row r="24" spans="1:14" ht="12.75">
      <c r="A24">
        <f t="shared" si="1"/>
        <v>416</v>
      </c>
      <c r="B24" s="7">
        <v>0.008918235459398707</v>
      </c>
      <c r="D24">
        <f t="shared" si="0"/>
        <v>550</v>
      </c>
      <c r="E24" s="15">
        <f>C91</f>
        <v>4.065854172520371</v>
      </c>
      <c r="F24" s="7">
        <v>0.001815</v>
      </c>
      <c r="G24" s="9">
        <f>E24/E40</f>
        <v>0.04140304976059814</v>
      </c>
      <c r="H24" s="9">
        <f>F24/F40</f>
        <v>0.03851694278610555</v>
      </c>
      <c r="I24" s="9">
        <f t="shared" si="2"/>
        <v>0.00288610697449259</v>
      </c>
      <c r="J24" s="9">
        <f t="shared" si="3"/>
        <v>0.04016834910550556</v>
      </c>
      <c r="K24" s="9">
        <v>1</v>
      </c>
      <c r="L24" s="9">
        <f t="shared" si="4"/>
        <v>0.04016834910550556</v>
      </c>
      <c r="M24" s="9">
        <f t="shared" si="5"/>
        <v>0.04178682933464776</v>
      </c>
      <c r="N24" s="9">
        <f t="shared" si="6"/>
        <v>0.0017461391058429783</v>
      </c>
    </row>
    <row r="25" spans="1:14" ht="12.75">
      <c r="A25">
        <f t="shared" si="1"/>
        <v>418</v>
      </c>
      <c r="B25" s="7">
        <v>0.009512854734475978</v>
      </c>
      <c r="D25">
        <f t="shared" si="0"/>
        <v>560</v>
      </c>
      <c r="E25" s="15">
        <f>C96</f>
        <v>5.007656645125035</v>
      </c>
      <c r="F25" s="7">
        <v>0.0019196</v>
      </c>
      <c r="G25" s="9">
        <f>E25/E40</f>
        <v>0.050993530132827945</v>
      </c>
      <c r="H25" s="9">
        <f>F25/F40</f>
        <v>0.040736707092125735</v>
      </c>
      <c r="I25" s="9">
        <f t="shared" si="2"/>
        <v>0.01025682304070221</v>
      </c>
      <c r="J25" s="9">
        <f t="shared" si="3"/>
        <v>0.1384746515836486</v>
      </c>
      <c r="K25" s="9">
        <v>1</v>
      </c>
      <c r="L25" s="9">
        <f t="shared" si="4"/>
        <v>0.1384746515836486</v>
      </c>
      <c r="M25" s="9">
        <f t="shared" si="5"/>
        <v>0.13715342322034216</v>
      </c>
      <c r="N25" s="9">
        <f t="shared" si="6"/>
        <v>0.018811061501058293</v>
      </c>
    </row>
    <row r="26" spans="1:14" ht="12.75">
      <c r="A26">
        <f t="shared" si="1"/>
        <v>420</v>
      </c>
      <c r="B26" s="7">
        <v>0.011330429896038215</v>
      </c>
      <c r="C26" s="6">
        <f>B24+B25+B26+B27+B28</f>
        <v>0.05981912053947738</v>
      </c>
      <c r="D26">
        <f t="shared" si="0"/>
        <v>570</v>
      </c>
      <c r="E26" s="15">
        <f>C101</f>
        <v>5.943734194998596</v>
      </c>
      <c r="F26" s="7">
        <v>0.0020228</v>
      </c>
      <c r="G26" s="9">
        <f>E26/E40</f>
        <v>0.060525712973800126</v>
      </c>
      <c r="H26" s="9">
        <f>F26/F40</f>
        <v>0.04292676135963322</v>
      </c>
      <c r="I26" s="9">
        <f t="shared" si="2"/>
        <v>0.017598951614166906</v>
      </c>
      <c r="J26" s="9">
        <f t="shared" si="3"/>
        <v>0.2307753705922169</v>
      </c>
      <c r="K26" s="9">
        <v>1</v>
      </c>
      <c r="L26" s="9">
        <f t="shared" si="4"/>
        <v>0.2307753705922169</v>
      </c>
      <c r="M26" s="9">
        <f t="shared" si="5"/>
        <v>0.22434135608421185</v>
      </c>
      <c r="N26" s="9">
        <f t="shared" si="6"/>
        <v>0.05032904404970314</v>
      </c>
    </row>
    <row r="27" spans="1:14" ht="12.75">
      <c r="A27">
        <f t="shared" si="1"/>
        <v>422</v>
      </c>
      <c r="B27" s="7">
        <v>0.013328884518123068</v>
      </c>
      <c r="D27">
        <f t="shared" si="0"/>
        <v>580</v>
      </c>
      <c r="E27" s="15">
        <f>C106</f>
        <v>6.6904327058162405</v>
      </c>
      <c r="F27" s="7">
        <v>0.0021246</v>
      </c>
      <c r="G27" s="9">
        <f>E27/E40</f>
        <v>0.06812942778691239</v>
      </c>
      <c r="H27" s="9">
        <f>F27/F40</f>
        <v>0.04508710558862801</v>
      </c>
      <c r="I27" s="9">
        <f t="shared" si="2"/>
        <v>0.02304232219828438</v>
      </c>
      <c r="J27" s="9">
        <f t="shared" si="3"/>
        <v>0.2938305691098531</v>
      </c>
      <c r="K27" s="9">
        <v>1</v>
      </c>
      <c r="L27" s="9">
        <f t="shared" si="4"/>
        <v>0.2938305691098531</v>
      </c>
      <c r="M27" s="9">
        <f t="shared" si="5"/>
        <v>0.2838592992162302</v>
      </c>
      <c r="N27" s="9">
        <f t="shared" si="6"/>
        <v>0.08057610175152931</v>
      </c>
    </row>
    <row r="28" spans="1:14" ht="12.75">
      <c r="A28">
        <f t="shared" si="1"/>
        <v>424</v>
      </c>
      <c r="B28" s="7">
        <v>0.01672871593144142</v>
      </c>
      <c r="D28">
        <f t="shared" si="0"/>
        <v>590</v>
      </c>
      <c r="E28" s="15">
        <f>C111</f>
        <v>7.100309075583029</v>
      </c>
      <c r="F28" s="7">
        <v>0.0022246</v>
      </c>
      <c r="G28" s="9">
        <f>E28/E40</f>
        <v>0.0723032449021062</v>
      </c>
      <c r="H28" s="9">
        <f>F28/F40</f>
        <v>0.04720925119667791</v>
      </c>
      <c r="I28" s="9">
        <f t="shared" si="2"/>
        <v>0.025093993705428287</v>
      </c>
      <c r="J28" s="9">
        <f t="shared" si="3"/>
        <v>0.31156181356556706</v>
      </c>
      <c r="K28" s="9">
        <v>1</v>
      </c>
      <c r="L28" s="9">
        <f t="shared" si="4"/>
        <v>0.31156181356556706</v>
      </c>
      <c r="M28" s="9">
        <f t="shared" si="5"/>
        <v>0.3000028757293708</v>
      </c>
      <c r="N28" s="9">
        <f t="shared" si="6"/>
        <v>0.09000172544589229</v>
      </c>
    </row>
    <row r="29" spans="1:14" ht="12.75">
      <c r="A29">
        <f t="shared" si="1"/>
        <v>426</v>
      </c>
      <c r="B29" s="7">
        <v>0.0198159595391964</v>
      </c>
      <c r="D29">
        <f t="shared" si="0"/>
        <v>600</v>
      </c>
      <c r="E29" s="15">
        <f>C116</f>
        <v>7.085206518685024</v>
      </c>
      <c r="F29" s="7">
        <v>0.0023224</v>
      </c>
      <c r="G29" s="9">
        <f>E29/E40</f>
        <v>0.07214945386872716</v>
      </c>
      <c r="H29" s="9">
        <f>F29/F40</f>
        <v>0.0492847096013507</v>
      </c>
      <c r="I29" s="9">
        <f t="shared" si="2"/>
        <v>0.02286474426737646</v>
      </c>
      <c r="J29" s="9">
        <f t="shared" si="3"/>
        <v>0.276752431493116</v>
      </c>
      <c r="K29" s="9">
        <v>1</v>
      </c>
      <c r="L29" s="9">
        <f t="shared" si="4"/>
        <v>0.276752431493116</v>
      </c>
      <c r="M29" s="9">
        <f t="shared" si="5"/>
        <v>0.27065504631041765</v>
      </c>
      <c r="N29" s="9">
        <f t="shared" si="6"/>
        <v>0.07325415409329432</v>
      </c>
    </row>
    <row r="30" spans="1:14" ht="12.75">
      <c r="A30">
        <f t="shared" si="1"/>
        <v>428</v>
      </c>
      <c r="B30" s="7">
        <v>0.02424838437763417</v>
      </c>
      <c r="D30">
        <f t="shared" si="0"/>
        <v>610</v>
      </c>
      <c r="E30" s="15">
        <f>C121</f>
        <v>6.819331272829446</v>
      </c>
      <c r="F30" s="7">
        <v>0.0024178</v>
      </c>
      <c r="G30" s="9">
        <f>E30/E40</f>
        <v>0.06944201637412414</v>
      </c>
      <c r="H30" s="9">
        <f>F30/F40</f>
        <v>0.051309236511430295</v>
      </c>
      <c r="I30" s="9">
        <f t="shared" si="2"/>
        <v>0.01813277986269385</v>
      </c>
      <c r="J30" s="9">
        <f t="shared" si="3"/>
        <v>0.21422766222658143</v>
      </c>
      <c r="K30" s="9">
        <v>1</v>
      </c>
      <c r="L30" s="9">
        <f t="shared" si="4"/>
        <v>0.21422766222658143</v>
      </c>
      <c r="M30" s="9">
        <f t="shared" si="5"/>
        <v>0.2097448736842942</v>
      </c>
      <c r="N30" s="9">
        <f t="shared" si="6"/>
        <v>0.04399291203684053</v>
      </c>
    </row>
    <row r="31" spans="1:14" ht="12.75">
      <c r="A31">
        <f t="shared" si="1"/>
        <v>430</v>
      </c>
      <c r="B31" s="7">
        <v>0.03014540601292498</v>
      </c>
      <c r="C31" s="6">
        <f>B29+B30+B31+B32+B33</f>
        <v>0.16055774093846586</v>
      </c>
      <c r="D31">
        <f t="shared" si="0"/>
        <v>620</v>
      </c>
      <c r="E31" s="15">
        <f>C126</f>
        <v>6.349044675470638</v>
      </c>
      <c r="F31" s="7">
        <v>0.0025106</v>
      </c>
      <c r="G31" s="9">
        <f>E31/E40</f>
        <v>0.0646530351254142</v>
      </c>
      <c r="H31" s="9">
        <f>F31/F40</f>
        <v>0.0532785876357006</v>
      </c>
      <c r="I31" s="9">
        <f t="shared" si="2"/>
        <v>0.011374447489713606</v>
      </c>
      <c r="J31" s="9">
        <f t="shared" si="3"/>
        <v>0.13132658140419579</v>
      </c>
      <c r="K31" s="9">
        <v>1</v>
      </c>
      <c r="L31" s="9">
        <f t="shared" si="4"/>
        <v>0.13132658140419579</v>
      </c>
      <c r="M31" s="9">
        <f t="shared" si="5"/>
        <v>0.129421874524251</v>
      </c>
      <c r="N31" s="9">
        <f t="shared" si="6"/>
        <v>0.01675002160537097</v>
      </c>
    </row>
    <row r="32" spans="1:14" ht="12.75">
      <c r="A32">
        <f t="shared" si="1"/>
        <v>432</v>
      </c>
      <c r="B32" s="7">
        <v>0.038290250070244454</v>
      </c>
      <c r="D32">
        <f t="shared" si="0"/>
        <v>630</v>
      </c>
      <c r="E32" s="15">
        <f>C131</f>
        <v>5.765313290250071</v>
      </c>
      <c r="F32" s="7">
        <v>0.0026006</v>
      </c>
      <c r="G32" s="9">
        <f>E32/E40</f>
        <v>0.058708832858531526</v>
      </c>
      <c r="H32" s="9">
        <f>F32/F40</f>
        <v>0.0551885186829455</v>
      </c>
      <c r="I32" s="9">
        <f t="shared" si="2"/>
        <v>0.0035203141755860284</v>
      </c>
      <c r="J32" s="9">
        <f t="shared" si="3"/>
        <v>0.03976774203660647</v>
      </c>
      <c r="K32" s="9">
        <v>1</v>
      </c>
      <c r="L32" s="9">
        <f t="shared" si="4"/>
        <v>0.03976774203660647</v>
      </c>
      <c r="M32" s="9">
        <f t="shared" si="5"/>
        <v>0.038852002309131</v>
      </c>
      <c r="N32" s="9">
        <f t="shared" si="6"/>
        <v>0.0015094780834287208</v>
      </c>
    </row>
    <row r="33" spans="1:14" ht="12.75">
      <c r="A33">
        <f t="shared" si="1"/>
        <v>434</v>
      </c>
      <c r="B33" s="7">
        <v>0.04805774093846587</v>
      </c>
      <c r="D33">
        <f t="shared" si="0"/>
        <v>640</v>
      </c>
      <c r="E33" s="15">
        <f>C136</f>
        <v>5.103189098061254</v>
      </c>
      <c r="F33" s="7">
        <v>0.002687</v>
      </c>
      <c r="G33" s="9">
        <f>E33/E40</f>
        <v>0.051966347832341844</v>
      </c>
      <c r="H33" s="9">
        <f>F33/F40</f>
        <v>0.05702205248830061</v>
      </c>
      <c r="I33" s="9">
        <f t="shared" si="2"/>
        <v>-0.005055704655958768</v>
      </c>
      <c r="J33" s="9">
        <f t="shared" si="3"/>
        <v>-0.05595355063768951</v>
      </c>
      <c r="K33" s="9">
        <v>1</v>
      </c>
      <c r="L33" s="9">
        <f t="shared" si="4"/>
        <v>-0.05595355063768951</v>
      </c>
      <c r="M33" s="9">
        <f t="shared" si="5"/>
        <v>-0.05551866423496195</v>
      </c>
      <c r="N33" s="9">
        <f t="shared" si="6"/>
        <v>0.003082322078434443</v>
      </c>
    </row>
    <row r="34" spans="1:14" ht="12.75">
      <c r="A34">
        <f t="shared" si="1"/>
        <v>436</v>
      </c>
      <c r="B34" s="7">
        <v>0.060002809778027535</v>
      </c>
      <c r="D34">
        <f t="shared" si="0"/>
        <v>650</v>
      </c>
      <c r="E34" s="15">
        <f>C141</f>
        <v>4.420237426243327</v>
      </c>
      <c r="F34" s="7">
        <v>0.002771</v>
      </c>
      <c r="G34" s="9">
        <f>E34/E40</f>
        <v>0.04501177424151549</v>
      </c>
      <c r="H34" s="9">
        <f>F34/F40</f>
        <v>0.058804654799062515</v>
      </c>
      <c r="I34" s="9">
        <f t="shared" si="2"/>
        <v>-0.013792880557547023</v>
      </c>
      <c r="J34" s="9">
        <f t="shared" si="3"/>
        <v>-0.14969808693595107</v>
      </c>
      <c r="K34" s="9">
        <v>1</v>
      </c>
      <c r="L34" s="9">
        <f t="shared" si="4"/>
        <v>-0.14969808693595107</v>
      </c>
      <c r="M34" s="9">
        <f t="shared" si="5"/>
        <v>-0.13487621894222954</v>
      </c>
      <c r="N34" s="9">
        <f t="shared" si="6"/>
        <v>0.018191594436152238</v>
      </c>
    </row>
    <row r="35" spans="1:14" ht="12.75">
      <c r="A35">
        <f t="shared" si="1"/>
        <v>438</v>
      </c>
      <c r="B35" s="7">
        <v>0.07627493677999438</v>
      </c>
      <c r="D35">
        <f t="shared" si="0"/>
        <v>660</v>
      </c>
      <c r="E35" s="15">
        <f>C146</f>
        <v>3.7296291093003653</v>
      </c>
      <c r="F35" s="7">
        <v>0.0028514</v>
      </c>
      <c r="G35" s="9">
        <f>E35/E40</f>
        <v>0.037979232173301625</v>
      </c>
      <c r="H35" s="9">
        <f>F35/F40</f>
        <v>0.060510859867934634</v>
      </c>
      <c r="I35" s="9">
        <f t="shared" si="2"/>
        <v>-0.02253162769463301</v>
      </c>
      <c r="J35" s="9">
        <f t="shared" si="3"/>
        <v>-0.24009613089548704</v>
      </c>
      <c r="K35" s="9">
        <f>11/15</f>
        <v>0.7333333333333333</v>
      </c>
      <c r="L35" s="9">
        <f t="shared" si="4"/>
        <v>-0.1760704959900238</v>
      </c>
      <c r="M35" s="9">
        <f t="shared" si="5"/>
        <v>-0.14575082509256646</v>
      </c>
      <c r="N35" s="9">
        <f t="shared" si="6"/>
        <v>0.0212433030151639</v>
      </c>
    </row>
    <row r="36" spans="1:14" ht="12.75">
      <c r="A36">
        <f t="shared" si="1"/>
        <v>440</v>
      </c>
      <c r="B36" s="7">
        <v>0.09421888170834504</v>
      </c>
      <c r="C36" s="6">
        <f>B34+B35+B36+B37+B38</f>
        <v>0.5052929193593706</v>
      </c>
      <c r="D36">
        <f t="shared" si="0"/>
        <v>670</v>
      </c>
      <c r="E36" s="15">
        <f>C151</f>
        <v>3.0724571508850804</v>
      </c>
      <c r="F36" s="7">
        <v>0.002928</v>
      </c>
      <c r="G36" s="9">
        <f>E36/E40</f>
        <v>0.03128717629991763</v>
      </c>
      <c r="H36" s="9">
        <f>F36/F40</f>
        <v>0.06213642340370085</v>
      </c>
      <c r="I36" s="9">
        <f t="shared" si="2"/>
        <v>-0.030849247103783214</v>
      </c>
      <c r="J36" s="9">
        <f t="shared" si="3"/>
        <v>-0.3231310957328157</v>
      </c>
      <c r="K36" s="9">
        <f>3/15</f>
        <v>0.2</v>
      </c>
      <c r="L36" s="9">
        <f t="shared" si="4"/>
        <v>-0.06462621914656314</v>
      </c>
      <c r="M36" s="9">
        <f t="shared" si="5"/>
        <v>-0.0749261918398806</v>
      </c>
      <c r="N36" s="9">
        <f t="shared" si="6"/>
        <v>0.0056139342236265904</v>
      </c>
    </row>
    <row r="37" spans="1:14" ht="12.75">
      <c r="A37">
        <f t="shared" si="1"/>
        <v>442</v>
      </c>
      <c r="B37" s="7">
        <v>0.11962629952233773</v>
      </c>
      <c r="D37">
        <f t="shared" si="0"/>
        <v>680</v>
      </c>
      <c r="E37" s="14"/>
      <c r="F37" s="7">
        <v>0.0030016</v>
      </c>
      <c r="G37" s="9"/>
      <c r="H37" s="9"/>
      <c r="I37" s="9"/>
      <c r="J37" s="9"/>
      <c r="K37" s="9">
        <v>0</v>
      </c>
      <c r="L37" s="9">
        <v>0</v>
      </c>
      <c r="M37" s="9"/>
      <c r="N37" s="9"/>
    </row>
    <row r="38" spans="1:14" ht="12.75">
      <c r="A38">
        <f t="shared" si="1"/>
        <v>444</v>
      </c>
      <c r="B38" s="7">
        <v>0.1551699915706659</v>
      </c>
      <c r="D38">
        <f t="shared" si="0"/>
        <v>690</v>
      </c>
      <c r="E38" s="14"/>
      <c r="F38" s="7">
        <v>0.0030712</v>
      </c>
      <c r="G38" s="9"/>
      <c r="H38" s="9"/>
      <c r="I38" s="9"/>
      <c r="J38" s="9"/>
      <c r="K38" s="9"/>
      <c r="L38" s="9"/>
      <c r="M38" s="9"/>
      <c r="N38" s="9">
        <f>SUM(N7:N36)</f>
        <v>0.9784425024073776</v>
      </c>
    </row>
    <row r="39" spans="1:11" ht="12.75">
      <c r="A39">
        <f t="shared" si="1"/>
        <v>446</v>
      </c>
      <c r="B39" s="7">
        <v>0.20128547344759765</v>
      </c>
      <c r="E39" s="14"/>
      <c r="K39" t="s">
        <v>0</v>
      </c>
    </row>
    <row r="40" spans="1:14" ht="12.75">
      <c r="A40">
        <f t="shared" si="1"/>
        <v>448</v>
      </c>
      <c r="B40" s="7">
        <v>0.2572351784209047</v>
      </c>
      <c r="D40" s="12" t="s">
        <v>0</v>
      </c>
      <c r="E40" s="14">
        <f>SUM(E7:E36)</f>
        <v>98.2018038774937</v>
      </c>
      <c r="F40" s="2">
        <f>SUM(F7:F36)</f>
        <v>0.04712212</v>
      </c>
      <c r="M40" s="3" t="s">
        <v>9</v>
      </c>
      <c r="N40" s="4">
        <f>100-32*N38^0.5</f>
        <v>68.34679917504148</v>
      </c>
    </row>
    <row r="41" spans="1:3" ht="12.75">
      <c r="A41">
        <f t="shared" si="1"/>
        <v>450</v>
      </c>
      <c r="B41" s="7">
        <v>0.32175470637819614</v>
      </c>
      <c r="C41" s="6">
        <f>B39+B40+B41+B42+B43</f>
        <v>1.7086962629952236</v>
      </c>
    </row>
    <row r="42" spans="1:2" ht="12.75">
      <c r="A42">
        <f t="shared" si="1"/>
        <v>452</v>
      </c>
      <c r="B42" s="7">
        <v>0.4152149480191065</v>
      </c>
    </row>
    <row r="43" spans="1:2" ht="12.75">
      <c r="A43">
        <f t="shared" si="1"/>
        <v>454</v>
      </c>
      <c r="B43" s="7">
        <v>0.5132059567294184</v>
      </c>
    </row>
    <row r="44" spans="1:2" ht="12.75">
      <c r="A44">
        <f t="shared" si="1"/>
        <v>456</v>
      </c>
      <c r="B44" s="7">
        <v>0.6194506883956167</v>
      </c>
    </row>
    <row r="45" spans="1:2" ht="12.75">
      <c r="A45">
        <f t="shared" si="1"/>
        <v>458</v>
      </c>
      <c r="B45" s="7">
        <v>0.7227802753582467</v>
      </c>
    </row>
    <row r="46" spans="1:3" ht="12.75">
      <c r="A46">
        <f t="shared" si="1"/>
        <v>460</v>
      </c>
      <c r="B46" s="7">
        <v>0.8317645406012926</v>
      </c>
      <c r="C46" s="6">
        <f>B44+B45+B46+B47+B48</f>
        <v>4.00986934532172</v>
      </c>
    </row>
    <row r="47" spans="1:2" ht="12.75">
      <c r="A47">
        <f t="shared" si="1"/>
        <v>462</v>
      </c>
      <c r="B47" s="7">
        <v>0.9024304579938185</v>
      </c>
    </row>
    <row r="48" spans="1:2" ht="12.75">
      <c r="A48">
        <f t="shared" si="1"/>
        <v>464</v>
      </c>
      <c r="B48" s="7">
        <v>0.9334433829727452</v>
      </c>
    </row>
    <row r="49" spans="1:2" ht="12.75">
      <c r="A49">
        <f t="shared" si="1"/>
        <v>466</v>
      </c>
      <c r="B49" s="7">
        <v>0.9377282944647374</v>
      </c>
    </row>
    <row r="50" spans="1:2" ht="12.75">
      <c r="A50">
        <f t="shared" si="1"/>
        <v>468</v>
      </c>
      <c r="B50" s="7">
        <v>0.8906645125035123</v>
      </c>
    </row>
    <row r="51" spans="1:3" ht="12.75">
      <c r="A51">
        <f t="shared" si="1"/>
        <v>470</v>
      </c>
      <c r="B51" s="7">
        <v>0.8395265524023602</v>
      </c>
      <c r="C51" s="6">
        <f>B49+B50+B51+B52+B53</f>
        <v>4.1916268614779435</v>
      </c>
    </row>
    <row r="52" spans="1:2" ht="12.75">
      <c r="A52">
        <f t="shared" si="1"/>
        <v>472</v>
      </c>
      <c r="B52" s="7">
        <v>0.7868783366114077</v>
      </c>
    </row>
    <row r="53" spans="1:2" ht="12.75">
      <c r="A53">
        <f t="shared" si="1"/>
        <v>474</v>
      </c>
      <c r="B53" s="7">
        <v>0.7368291654959258</v>
      </c>
    </row>
    <row r="54" spans="1:2" ht="12.75">
      <c r="A54">
        <f t="shared" si="1"/>
        <v>476</v>
      </c>
      <c r="B54" s="7">
        <v>0.6800716493397021</v>
      </c>
    </row>
    <row r="55" spans="1:2" ht="12.75">
      <c r="A55">
        <f t="shared" si="1"/>
        <v>478</v>
      </c>
      <c r="B55" s="7">
        <v>0.6321649339702164</v>
      </c>
    </row>
    <row r="56" spans="1:3" ht="12.75">
      <c r="A56">
        <f t="shared" si="1"/>
        <v>480</v>
      </c>
      <c r="B56" s="7">
        <v>0.591247541444226</v>
      </c>
      <c r="C56" s="6">
        <f>B54+B55+B56+B57+B58</f>
        <v>2.9584855296431583</v>
      </c>
    </row>
    <row r="57" spans="1:2" ht="12.75">
      <c r="A57">
        <f t="shared" si="1"/>
        <v>482</v>
      </c>
      <c r="B57" s="7">
        <v>0.5479418375948301</v>
      </c>
    </row>
    <row r="58" spans="1:2" ht="12.75">
      <c r="A58">
        <f t="shared" si="1"/>
        <v>484</v>
      </c>
      <c r="B58" s="7">
        <v>0.5070595672941837</v>
      </c>
    </row>
    <row r="59" spans="1:2" ht="12.75">
      <c r="A59">
        <f t="shared" si="1"/>
        <v>486</v>
      </c>
      <c r="B59" s="7">
        <v>0.4658260747400956</v>
      </c>
    </row>
    <row r="60" spans="1:2" ht="12.75">
      <c r="A60">
        <f t="shared" si="1"/>
        <v>488</v>
      </c>
      <c r="B60" s="7">
        <v>0.42866676032593426</v>
      </c>
    </row>
    <row r="61" spans="1:3" ht="12.75">
      <c r="A61">
        <f t="shared" si="1"/>
        <v>490</v>
      </c>
      <c r="B61" s="7">
        <v>0.39853189098061254</v>
      </c>
      <c r="C61" s="6">
        <f>B59+B60+B61+B62+B63</f>
        <v>2.032839280696825</v>
      </c>
    </row>
    <row r="62" spans="1:2" ht="12.75">
      <c r="A62">
        <f t="shared" si="1"/>
        <v>492</v>
      </c>
      <c r="B62" s="7">
        <v>0.3790390559145827</v>
      </c>
    </row>
    <row r="63" spans="1:2" ht="12.75">
      <c r="A63">
        <f t="shared" si="1"/>
        <v>494</v>
      </c>
      <c r="B63" s="7">
        <v>0.3607754987355999</v>
      </c>
    </row>
    <row r="64" spans="1:2" ht="12.75">
      <c r="A64">
        <f t="shared" si="1"/>
        <v>496</v>
      </c>
      <c r="B64" s="7">
        <v>0.34521635290812025</v>
      </c>
    </row>
    <row r="65" spans="1:2" ht="12.75">
      <c r="A65">
        <f t="shared" si="1"/>
        <v>498</v>
      </c>
      <c r="B65" s="7">
        <v>0.34086119696543976</v>
      </c>
    </row>
    <row r="66" spans="1:3" ht="12.75">
      <c r="A66">
        <f t="shared" si="1"/>
        <v>500</v>
      </c>
      <c r="B66" s="7">
        <v>0.3384377634166901</v>
      </c>
      <c r="C66" s="6">
        <f>B64+B65+B66+B67+B68</f>
        <v>1.691064905872436</v>
      </c>
    </row>
    <row r="67" spans="1:2" ht="12.75">
      <c r="A67">
        <f t="shared" si="1"/>
        <v>502</v>
      </c>
      <c r="B67" s="7">
        <v>0.33429334082607476</v>
      </c>
    </row>
    <row r="68" spans="1:2" ht="12.75">
      <c r="A68">
        <f t="shared" si="1"/>
        <v>504</v>
      </c>
      <c r="B68" s="7">
        <v>0.33225625175611123</v>
      </c>
    </row>
    <row r="69" spans="1:2" ht="12.75">
      <c r="A69">
        <f t="shared" si="1"/>
        <v>506</v>
      </c>
      <c r="B69" s="7">
        <v>0.335768474290531</v>
      </c>
    </row>
    <row r="70" spans="1:2" ht="12.75">
      <c r="A70">
        <f t="shared" si="1"/>
        <v>508</v>
      </c>
      <c r="B70" s="7">
        <v>0.3409665636414723</v>
      </c>
    </row>
    <row r="71" spans="1:3" ht="12.75">
      <c r="A71">
        <f t="shared" si="1"/>
        <v>510</v>
      </c>
      <c r="B71" s="7">
        <v>0.3466563641472324</v>
      </c>
      <c r="C71" s="6">
        <f>B69+B70+B71+B72+B73</f>
        <v>1.7512644001123912</v>
      </c>
    </row>
    <row r="72" spans="1:2" ht="12.75">
      <c r="A72">
        <f aca="true" t="shared" si="7" ref="A72:A135">A71+2</f>
        <v>512</v>
      </c>
      <c r="B72" s="7">
        <v>0.359546220848553</v>
      </c>
    </row>
    <row r="73" spans="1:2" ht="12.75">
      <c r="A73">
        <f t="shared" si="7"/>
        <v>514</v>
      </c>
      <c r="B73" s="7">
        <v>0.3683267771846024</v>
      </c>
    </row>
    <row r="74" spans="1:2" ht="12.75">
      <c r="A74">
        <f t="shared" si="7"/>
        <v>516</v>
      </c>
      <c r="B74" s="7">
        <v>0.38097077830851367</v>
      </c>
    </row>
    <row r="75" spans="1:2" ht="12.75">
      <c r="A75">
        <f t="shared" si="7"/>
        <v>518</v>
      </c>
      <c r="B75" s="7">
        <v>0.39526552402360215</v>
      </c>
    </row>
    <row r="76" spans="1:3" ht="12.75">
      <c r="A76">
        <f t="shared" si="7"/>
        <v>520</v>
      </c>
      <c r="B76" s="7">
        <v>0.4118432143860636</v>
      </c>
      <c r="C76" s="6">
        <f>B74+B75+B76+B77+B78</f>
        <v>2.057003371733633</v>
      </c>
    </row>
    <row r="77" spans="1:2" ht="12.75">
      <c r="A77">
        <f t="shared" si="7"/>
        <v>522</v>
      </c>
      <c r="B77" s="7">
        <v>0.4255408822703007</v>
      </c>
    </row>
    <row r="78" spans="1:2" ht="12.75">
      <c r="A78">
        <f t="shared" si="7"/>
        <v>524</v>
      </c>
      <c r="B78" s="7">
        <v>0.44338297274515315</v>
      </c>
    </row>
    <row r="79" spans="1:2" ht="12.75">
      <c r="A79">
        <f t="shared" si="7"/>
        <v>526</v>
      </c>
      <c r="B79" s="7">
        <v>0.4624894633323967</v>
      </c>
    </row>
    <row r="80" spans="1:2" ht="12.75">
      <c r="A80">
        <f t="shared" si="7"/>
        <v>528</v>
      </c>
      <c r="B80" s="7">
        <v>0.48373840966563647</v>
      </c>
    </row>
    <row r="81" spans="1:3" ht="12.75">
      <c r="A81">
        <f t="shared" si="7"/>
        <v>530</v>
      </c>
      <c r="B81" s="7">
        <v>0.5051278449002529</v>
      </c>
      <c r="C81" s="6">
        <f>B79+B80+B81+B82+B83</f>
        <v>2.5368432143860637</v>
      </c>
    </row>
    <row r="82" spans="1:2" ht="12.75">
      <c r="A82">
        <f t="shared" si="7"/>
        <v>532</v>
      </c>
      <c r="B82" s="7">
        <v>0.5311534138803035</v>
      </c>
    </row>
    <row r="83" spans="1:2" ht="12.75">
      <c r="A83">
        <f t="shared" si="7"/>
        <v>534</v>
      </c>
      <c r="B83" s="7">
        <v>0.554334082607474</v>
      </c>
    </row>
    <row r="84" spans="1:2" ht="12.75">
      <c r="A84">
        <f t="shared" si="7"/>
        <v>536</v>
      </c>
      <c r="B84" s="7">
        <v>0.5800435515594268</v>
      </c>
    </row>
    <row r="85" spans="1:2" ht="12.75">
      <c r="A85">
        <f t="shared" si="7"/>
        <v>538</v>
      </c>
      <c r="B85" s="7">
        <v>0.6121101432986794</v>
      </c>
    </row>
    <row r="86" spans="1:3" ht="12.75">
      <c r="A86">
        <f t="shared" si="7"/>
        <v>540</v>
      </c>
      <c r="B86" s="7">
        <v>0.6397162124192189</v>
      </c>
      <c r="C86" s="6">
        <f>B84+B85+B86+B87+B88</f>
        <v>3.2164231525709472</v>
      </c>
    </row>
    <row r="87" spans="1:2" ht="12.75">
      <c r="A87">
        <f t="shared" si="7"/>
        <v>542</v>
      </c>
      <c r="B87" s="7">
        <v>0.674346726608598</v>
      </c>
    </row>
    <row r="88" spans="1:2" ht="12.75">
      <c r="A88">
        <f t="shared" si="7"/>
        <v>544</v>
      </c>
      <c r="B88" s="7">
        <v>0.710206518685024</v>
      </c>
    </row>
    <row r="89" spans="1:2" ht="12.75">
      <c r="A89">
        <f t="shared" si="7"/>
        <v>546</v>
      </c>
      <c r="B89" s="7">
        <v>0.7426243326777184</v>
      </c>
    </row>
    <row r="90" spans="1:2" ht="12.75">
      <c r="A90">
        <f t="shared" si="7"/>
        <v>548</v>
      </c>
      <c r="B90" s="7">
        <v>0.7754284911491992</v>
      </c>
    </row>
    <row r="91" spans="1:3" ht="12.75">
      <c r="A91">
        <f t="shared" si="7"/>
        <v>550</v>
      </c>
      <c r="B91" s="7">
        <v>0.811604383253723</v>
      </c>
      <c r="C91" s="6">
        <f>B89+B90+B91+B92+B93</f>
        <v>4.065854172520371</v>
      </c>
    </row>
    <row r="92" spans="1:2" ht="12.75">
      <c r="A92">
        <f t="shared" si="7"/>
        <v>552</v>
      </c>
      <c r="B92" s="7">
        <v>0.8491851643720146</v>
      </c>
    </row>
    <row r="93" spans="1:2" ht="12.75">
      <c r="A93">
        <f t="shared" si="7"/>
        <v>554</v>
      </c>
      <c r="B93" s="7">
        <v>0.8870118010677157</v>
      </c>
    </row>
    <row r="94" spans="1:2" ht="12.75">
      <c r="A94">
        <f t="shared" si="7"/>
        <v>556</v>
      </c>
      <c r="B94" s="7">
        <v>0.9242413599325654</v>
      </c>
    </row>
    <row r="95" spans="1:2" ht="12.75">
      <c r="A95">
        <f t="shared" si="7"/>
        <v>558</v>
      </c>
      <c r="B95" s="7">
        <v>0.9641753301489182</v>
      </c>
    </row>
    <row r="96" spans="1:3" ht="12.75">
      <c r="A96">
        <f t="shared" si="7"/>
        <v>560</v>
      </c>
      <c r="B96" s="7">
        <v>1</v>
      </c>
      <c r="C96" s="6">
        <f>B94+B95+B96+B97+B98</f>
        <v>5.007656645125035</v>
      </c>
    </row>
    <row r="97" spans="1:2" ht="12.75">
      <c r="A97">
        <f t="shared" si="7"/>
        <v>562</v>
      </c>
      <c r="B97" s="7">
        <v>1.0409876369766788</v>
      </c>
    </row>
    <row r="98" spans="1:2" ht="12.75">
      <c r="A98">
        <f t="shared" si="7"/>
        <v>564</v>
      </c>
      <c r="B98" s="7">
        <v>1.0782523180668726</v>
      </c>
    </row>
    <row r="99" spans="1:2" ht="12.75">
      <c r="A99">
        <f t="shared" si="7"/>
        <v>566</v>
      </c>
      <c r="B99" s="7">
        <v>1.1182916549592583</v>
      </c>
    </row>
    <row r="100" spans="1:2" ht="12.75">
      <c r="A100">
        <f t="shared" si="7"/>
        <v>568</v>
      </c>
      <c r="B100" s="7">
        <v>1.15411632481034</v>
      </c>
    </row>
    <row r="101" spans="1:3" ht="12.75">
      <c r="A101">
        <f t="shared" si="7"/>
        <v>570</v>
      </c>
      <c r="B101" s="7">
        <v>1.187482438887328</v>
      </c>
      <c r="C101" s="6">
        <f>B99+B100+B101+B102+B103</f>
        <v>5.943734194998596</v>
      </c>
    </row>
    <row r="102" spans="1:2" ht="12.75">
      <c r="A102">
        <f t="shared" si="7"/>
        <v>572</v>
      </c>
      <c r="B102" s="7">
        <v>1.2243607754987356</v>
      </c>
    </row>
    <row r="103" spans="1:2" ht="12.75">
      <c r="A103">
        <f t="shared" si="7"/>
        <v>574</v>
      </c>
      <c r="B103" s="7">
        <v>1.2594830008429336</v>
      </c>
    </row>
    <row r="104" spans="1:2" ht="12.75">
      <c r="A104">
        <f t="shared" si="7"/>
        <v>576</v>
      </c>
      <c r="B104" s="7">
        <v>1.2893368923855015</v>
      </c>
    </row>
    <row r="105" spans="1:2" ht="12.75">
      <c r="A105">
        <f t="shared" si="7"/>
        <v>578</v>
      </c>
      <c r="B105" s="7">
        <v>1.3191907839280694</v>
      </c>
    </row>
    <row r="106" spans="1:3" ht="12.75">
      <c r="A106">
        <f t="shared" si="7"/>
        <v>580</v>
      </c>
      <c r="B106" s="7">
        <v>1.3409665636414723</v>
      </c>
      <c r="C106" s="6">
        <f>B104+B105+B106+B107+B108</f>
        <v>6.6904327058162405</v>
      </c>
    </row>
    <row r="107" spans="1:2" ht="12.75">
      <c r="A107">
        <f t="shared" si="7"/>
        <v>582</v>
      </c>
      <c r="B107" s="7">
        <v>1.361688676594549</v>
      </c>
    </row>
    <row r="108" spans="1:2" ht="12.75">
      <c r="A108">
        <f t="shared" si="7"/>
        <v>584</v>
      </c>
      <c r="B108" s="7">
        <v>1.379249789266648</v>
      </c>
    </row>
    <row r="109" spans="1:2" ht="12.75">
      <c r="A109">
        <f t="shared" si="7"/>
        <v>586</v>
      </c>
      <c r="B109" s="7">
        <v>1.4010255689800504</v>
      </c>
    </row>
    <row r="110" spans="1:2" ht="12.75">
      <c r="A110">
        <f t="shared" si="7"/>
        <v>588</v>
      </c>
      <c r="B110" s="7">
        <v>1.4182354593987074</v>
      </c>
    </row>
    <row r="111" spans="1:3" ht="12.75">
      <c r="A111">
        <f t="shared" si="7"/>
        <v>590</v>
      </c>
      <c r="B111" s="7">
        <v>1.424908682214105</v>
      </c>
      <c r="C111" s="6">
        <f>B109+B110+B111+B112+B113</f>
        <v>7.100309075583029</v>
      </c>
    </row>
    <row r="112" spans="1:2" ht="12.75">
      <c r="A112">
        <f t="shared" si="7"/>
        <v>592</v>
      </c>
      <c r="B112" s="7">
        <v>1.424908682214105</v>
      </c>
    </row>
    <row r="113" spans="1:2" ht="12.75">
      <c r="A113">
        <f t="shared" si="7"/>
        <v>594</v>
      </c>
      <c r="B113" s="7">
        <v>1.4312306827760608</v>
      </c>
    </row>
    <row r="114" spans="1:2" ht="12.75">
      <c r="A114">
        <f t="shared" si="7"/>
        <v>596</v>
      </c>
      <c r="B114" s="7">
        <v>1.4343916830570385</v>
      </c>
    </row>
    <row r="115" spans="1:2" ht="12.75">
      <c r="A115">
        <f t="shared" si="7"/>
        <v>598</v>
      </c>
      <c r="B115" s="7">
        <v>1.4252599044675471</v>
      </c>
    </row>
    <row r="116" spans="1:3" ht="12.75">
      <c r="A116">
        <f t="shared" si="7"/>
        <v>600</v>
      </c>
      <c r="B116" s="7">
        <v>1.4175330148918235</v>
      </c>
      <c r="C116" s="6">
        <f>B114+B115+B116+B117+B118</f>
        <v>7.085206518685024</v>
      </c>
    </row>
    <row r="117" spans="1:2" ht="12.75">
      <c r="A117">
        <f t="shared" si="7"/>
        <v>602</v>
      </c>
      <c r="B117" s="7">
        <v>1.411211014329868</v>
      </c>
    </row>
    <row r="118" spans="1:2" ht="12.75">
      <c r="A118">
        <f t="shared" si="7"/>
        <v>604</v>
      </c>
      <c r="B118" s="7">
        <v>1.396810901938747</v>
      </c>
    </row>
    <row r="119" spans="1:2" ht="12.75">
      <c r="A119">
        <f t="shared" si="7"/>
        <v>606</v>
      </c>
      <c r="B119" s="7">
        <v>1.391893790390559</v>
      </c>
    </row>
    <row r="120" spans="1:2" ht="12.75">
      <c r="A120">
        <f t="shared" si="7"/>
        <v>608</v>
      </c>
      <c r="B120" s="7">
        <v>1.3845181230682775</v>
      </c>
    </row>
    <row r="121" spans="1:3" ht="12.75">
      <c r="A121">
        <f t="shared" si="7"/>
        <v>610</v>
      </c>
      <c r="B121" s="7">
        <v>1.363093565608317</v>
      </c>
      <c r="C121" s="6">
        <f>B119+B120+B121+B122+B123</f>
        <v>6.819331272829446</v>
      </c>
    </row>
    <row r="122" spans="1:2" ht="12.75">
      <c r="A122">
        <f t="shared" si="7"/>
        <v>612</v>
      </c>
      <c r="B122" s="7">
        <v>1.3504495644844057</v>
      </c>
    </row>
    <row r="123" spans="1:2" ht="12.75">
      <c r="A123">
        <f t="shared" si="7"/>
        <v>614</v>
      </c>
      <c r="B123" s="7">
        <v>1.329376229277887</v>
      </c>
    </row>
    <row r="124" spans="1:2" ht="12.75">
      <c r="A124">
        <f t="shared" si="7"/>
        <v>616</v>
      </c>
      <c r="B124" s="7">
        <v>1.3118151166057879</v>
      </c>
    </row>
    <row r="125" spans="1:2" ht="12.75">
      <c r="A125">
        <f t="shared" si="7"/>
        <v>618</v>
      </c>
      <c r="B125" s="7">
        <v>1.2953076706940154</v>
      </c>
    </row>
    <row r="126" spans="1:3" ht="12.75">
      <c r="A126">
        <f t="shared" si="7"/>
        <v>620</v>
      </c>
      <c r="B126" s="7">
        <v>1.2728294464737286</v>
      </c>
      <c r="C126" s="6">
        <f>B124+B125+B126+B127+B128</f>
        <v>6.349044675470638</v>
      </c>
    </row>
    <row r="127" spans="1:2" ht="12.75">
      <c r="A127">
        <f t="shared" si="7"/>
        <v>622</v>
      </c>
      <c r="B127" s="7">
        <v>1.247541444225906</v>
      </c>
    </row>
    <row r="128" spans="1:2" ht="12.75">
      <c r="A128">
        <f t="shared" si="7"/>
        <v>624</v>
      </c>
      <c r="B128" s="7">
        <v>1.2215509974711998</v>
      </c>
    </row>
    <row r="129" spans="1:2" ht="12.75">
      <c r="A129">
        <f t="shared" si="7"/>
        <v>626</v>
      </c>
      <c r="B129" s="7">
        <v>1.2001264400112395</v>
      </c>
    </row>
    <row r="130" spans="1:2" ht="12.75">
      <c r="A130">
        <f t="shared" si="7"/>
        <v>628</v>
      </c>
      <c r="B130" s="7">
        <v>1.1769457712840685</v>
      </c>
    </row>
    <row r="131" spans="1:3" ht="12.75">
      <c r="A131">
        <f t="shared" si="7"/>
        <v>630</v>
      </c>
      <c r="B131" s="7">
        <v>1.15411632481034</v>
      </c>
      <c r="C131" s="6">
        <f>B129+B130+B131+B132+B133</f>
        <v>5.765313290250071</v>
      </c>
    </row>
    <row r="132" spans="1:2" ht="12.75">
      <c r="A132">
        <f t="shared" si="7"/>
        <v>632</v>
      </c>
      <c r="B132" s="7">
        <v>1.1302332115762856</v>
      </c>
    </row>
    <row r="133" spans="1:2" ht="12.75">
      <c r="A133">
        <f t="shared" si="7"/>
        <v>634</v>
      </c>
      <c r="B133" s="7">
        <v>1.1038915425681373</v>
      </c>
    </row>
    <row r="134" spans="1:2" ht="12.75">
      <c r="A134">
        <f t="shared" si="7"/>
        <v>636</v>
      </c>
      <c r="B134" s="7">
        <v>1.0775498735599889</v>
      </c>
    </row>
    <row r="135" spans="1:2" ht="12.75">
      <c r="A135">
        <f t="shared" si="7"/>
        <v>638</v>
      </c>
      <c r="B135" s="7">
        <v>1.0471691486372576</v>
      </c>
    </row>
    <row r="136" spans="1:3" ht="12.75">
      <c r="A136">
        <f aca="true" t="shared" si="8" ref="A136:A153">A135+2</f>
        <v>640</v>
      </c>
      <c r="B136" s="7">
        <v>1.0199845462208486</v>
      </c>
      <c r="C136" s="6">
        <f>B134+B135+B136+B137+B138</f>
        <v>5.103189098061254</v>
      </c>
    </row>
    <row r="137" spans="1:2" ht="12.75">
      <c r="A137">
        <f t="shared" si="8"/>
        <v>642</v>
      </c>
      <c r="B137" s="7">
        <v>0.9927296993537511</v>
      </c>
    </row>
    <row r="138" spans="1:2" ht="12.75">
      <c r="A138">
        <f t="shared" si="8"/>
        <v>644</v>
      </c>
      <c r="B138" s="7">
        <v>0.9657558302894073</v>
      </c>
    </row>
    <row r="139" spans="1:2" ht="12.75">
      <c r="A139">
        <f t="shared" si="8"/>
        <v>646</v>
      </c>
      <c r="B139" s="7">
        <v>0.9404327058162406</v>
      </c>
    </row>
    <row r="140" spans="1:2" ht="12.75">
      <c r="A140">
        <f t="shared" si="8"/>
        <v>648</v>
      </c>
      <c r="B140" s="7">
        <v>0.9128617589210453</v>
      </c>
    </row>
    <row r="141" spans="1:3" ht="12.75">
      <c r="A141">
        <f t="shared" si="8"/>
        <v>650</v>
      </c>
      <c r="B141" s="7">
        <v>0.8811463894352346</v>
      </c>
      <c r="C141" s="6">
        <f>B139+B140+B141+B142+B143</f>
        <v>4.420237426243327</v>
      </c>
    </row>
    <row r="142" spans="1:2" ht="12.75">
      <c r="A142">
        <f t="shared" si="8"/>
        <v>652</v>
      </c>
      <c r="B142" s="7">
        <v>0.8568066872717056</v>
      </c>
    </row>
    <row r="143" spans="1:2" ht="12.75">
      <c r="A143">
        <f t="shared" si="8"/>
        <v>654</v>
      </c>
      <c r="B143" s="7">
        <v>0.828989884799101</v>
      </c>
    </row>
    <row r="144" spans="1:2" ht="12.75">
      <c r="A144">
        <f t="shared" si="8"/>
        <v>656</v>
      </c>
      <c r="B144" s="7">
        <v>0.7999438044394493</v>
      </c>
    </row>
    <row r="145" spans="1:2" ht="12.75">
      <c r="A145">
        <f t="shared" si="8"/>
        <v>658</v>
      </c>
      <c r="B145" s="7">
        <v>0.7718109019387469</v>
      </c>
    </row>
    <row r="146" spans="1:3" ht="12.75">
      <c r="A146">
        <f t="shared" si="8"/>
        <v>660</v>
      </c>
      <c r="B146" s="7">
        <v>0.7465580219162686</v>
      </c>
      <c r="C146" s="6">
        <f>B144+B145+B146+B147+B148</f>
        <v>3.7296291093003653</v>
      </c>
    </row>
    <row r="147" spans="1:2" ht="12.75">
      <c r="A147">
        <f t="shared" si="8"/>
        <v>662</v>
      </c>
      <c r="B147" s="7">
        <v>0.7206378196122507</v>
      </c>
    </row>
    <row r="148" spans="1:2" ht="12.75">
      <c r="A148">
        <f t="shared" si="8"/>
        <v>664</v>
      </c>
      <c r="B148" s="7">
        <v>0.6906785613936498</v>
      </c>
    </row>
    <row r="149" spans="1:2" ht="12.75">
      <c r="A149">
        <f t="shared" si="8"/>
        <v>666</v>
      </c>
      <c r="B149" s="7">
        <v>0.6645125035122225</v>
      </c>
    </row>
    <row r="150" spans="1:2" ht="12.75">
      <c r="A150">
        <f t="shared" si="8"/>
        <v>668</v>
      </c>
      <c r="B150" s="7">
        <v>0.6405240236021355</v>
      </c>
    </row>
    <row r="151" spans="1:3" ht="12.75">
      <c r="A151">
        <f t="shared" si="8"/>
        <v>670</v>
      </c>
      <c r="B151" s="7">
        <v>0.6146389435234617</v>
      </c>
      <c r="C151" s="6">
        <f>B149+B150+B151+B152+B153</f>
        <v>3.0724571508850804</v>
      </c>
    </row>
    <row r="152" spans="1:2" ht="12.75">
      <c r="A152">
        <f t="shared" si="8"/>
        <v>672</v>
      </c>
      <c r="B152" s="7">
        <v>0.5885431300927227</v>
      </c>
    </row>
    <row r="153" spans="1:2" ht="12.75">
      <c r="A153">
        <f t="shared" si="8"/>
        <v>674</v>
      </c>
      <c r="B153" s="7">
        <v>0.5642385501545377</v>
      </c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workbookViewId="0" topLeftCell="A1">
      <selection activeCell="D43" sqref="D43"/>
    </sheetView>
  </sheetViews>
  <sheetFormatPr defaultColWidth="11.00390625" defaultRowHeight="12.75"/>
  <cols>
    <col min="1" max="1" width="11.00390625" style="0" customWidth="1"/>
    <col min="2" max="2" width="22.00390625" style="6" customWidth="1"/>
    <col min="3" max="3" width="13.375" style="6" customWidth="1"/>
    <col min="4" max="4" width="17.375" style="0" customWidth="1"/>
    <col min="5" max="5" width="10.75390625" style="2" customWidth="1"/>
    <col min="6" max="6" width="22.625" style="0" bestFit="1" customWidth="1"/>
    <col min="7" max="7" width="12.25390625" style="0" customWidth="1"/>
    <col min="8" max="8" width="12.00390625" style="0" bestFit="1" customWidth="1"/>
    <col min="9" max="9" width="12.75390625" style="0" bestFit="1" customWidth="1"/>
    <col min="10" max="10" width="12.75390625" style="0" customWidth="1"/>
    <col min="11" max="11" width="14.625" style="0" bestFit="1" customWidth="1"/>
    <col min="12" max="13" width="12.75390625" style="0" bestFit="1" customWidth="1"/>
    <col min="14" max="14" width="15.625" style="0" bestFit="1" customWidth="1"/>
    <col min="15" max="15" width="13.625" style="0" bestFit="1" customWidth="1"/>
  </cols>
  <sheetData>
    <row r="1" spans="1:3" ht="12.75">
      <c r="A1" s="10" t="s">
        <v>16</v>
      </c>
      <c r="C1" s="13">
        <v>41976</v>
      </c>
    </row>
    <row r="2" spans="1:2" ht="12.75">
      <c r="A2" s="5"/>
      <c r="B2" s="11" t="s">
        <v>18</v>
      </c>
    </row>
    <row r="3" spans="1:14" ht="12.75">
      <c r="A3" t="s">
        <v>1</v>
      </c>
      <c r="B3" s="6" t="s">
        <v>2</v>
      </c>
      <c r="C3" s="6" t="s">
        <v>3</v>
      </c>
      <c r="D3" t="s">
        <v>4</v>
      </c>
      <c r="E3" s="1" t="s">
        <v>5</v>
      </c>
      <c r="F3" s="10" t="s">
        <v>19</v>
      </c>
      <c r="G3" t="s">
        <v>10</v>
      </c>
      <c r="H3" t="s">
        <v>11</v>
      </c>
      <c r="I3" t="s">
        <v>12</v>
      </c>
      <c r="J3" t="s">
        <v>13</v>
      </c>
      <c r="K3" t="s">
        <v>6</v>
      </c>
      <c r="L3" t="s">
        <v>14</v>
      </c>
      <c r="M3" t="s">
        <v>7</v>
      </c>
      <c r="N3" t="s">
        <v>8</v>
      </c>
    </row>
    <row r="4" spans="1:14" ht="12.75">
      <c r="A4">
        <v>376</v>
      </c>
      <c r="D4">
        <v>350</v>
      </c>
      <c r="F4" s="7">
        <v>0</v>
      </c>
      <c r="M4" t="s">
        <v>14</v>
      </c>
      <c r="N4" t="s">
        <v>15</v>
      </c>
    </row>
    <row r="5" spans="1:6" ht="12.75">
      <c r="A5">
        <v>378</v>
      </c>
      <c r="D5">
        <v>360</v>
      </c>
      <c r="F5" s="7">
        <v>0.00044575</v>
      </c>
    </row>
    <row r="6" spans="1:14" ht="12.75">
      <c r="A6">
        <v>380</v>
      </c>
      <c r="B6" s="7">
        <v>0.00011464666666666667</v>
      </c>
      <c r="C6" s="6">
        <f>B4+B5+B6+B7+B8</f>
        <v>0.00030241</v>
      </c>
      <c r="D6">
        <f>D5+10</f>
        <v>370</v>
      </c>
      <c r="F6" s="7">
        <v>0.0009523</v>
      </c>
      <c r="G6" s="9"/>
      <c r="H6" s="9"/>
      <c r="I6" s="9"/>
      <c r="J6" s="9"/>
      <c r="K6" s="9">
        <v>0</v>
      </c>
      <c r="L6" s="9">
        <v>0</v>
      </c>
      <c r="M6" s="9"/>
      <c r="N6" s="9"/>
    </row>
    <row r="7" spans="1:14" ht="12.75">
      <c r="A7">
        <f>A6+2</f>
        <v>382</v>
      </c>
      <c r="B7" s="7">
        <v>0.00010724</v>
      </c>
      <c r="D7">
        <f aca="true" t="shared" si="0" ref="D7:D38">D6+10</f>
        <v>380</v>
      </c>
      <c r="E7">
        <f>C6</f>
        <v>0.00030241</v>
      </c>
      <c r="F7" s="7">
        <v>0.0009464</v>
      </c>
      <c r="G7" s="9">
        <f>E7/E40</f>
        <v>0.000343263994533626</v>
      </c>
      <c r="H7" s="9">
        <f>F7/F40</f>
        <v>0.012554088435753154</v>
      </c>
      <c r="I7" s="9">
        <f aca="true" t="shared" si="1" ref="I7:I36">G7-H7</f>
        <v>-0.012210824441219528</v>
      </c>
      <c r="J7" s="9">
        <f>I7/(H7+1/30)</f>
        <v>-0.2661039555167542</v>
      </c>
      <c r="K7" s="9">
        <f>12/45</f>
        <v>0.26666666666666666</v>
      </c>
      <c r="L7" s="9">
        <f aca="true" t="shared" si="2" ref="L7:L36">J7*K7</f>
        <v>-0.07096105480446778</v>
      </c>
      <c r="M7" s="9">
        <f>0.22*L6+0.56*L7+0.22*L8</f>
        <v>-0.07204385771033565</v>
      </c>
      <c r="N7" s="9">
        <f aca="true" t="shared" si="3" ref="N7:N36">M7^2</f>
        <v>0.00519031743378709</v>
      </c>
    </row>
    <row r="8" spans="1:14" ht="12.75">
      <c r="A8">
        <f aca="true" t="shared" si="4" ref="A8:A71">A7+2</f>
        <v>384</v>
      </c>
      <c r="B8" s="7">
        <v>8.052333333333335E-05</v>
      </c>
      <c r="D8">
        <f t="shared" si="0"/>
        <v>390</v>
      </c>
      <c r="E8">
        <f>C11</f>
        <v>0.00047258</v>
      </c>
      <c r="F8" s="7">
        <v>0.0011366</v>
      </c>
      <c r="G8" s="9">
        <f>E8/E40</f>
        <v>0.0005364230631814456</v>
      </c>
      <c r="H8" s="9">
        <f>F8/F40</f>
        <v>0.015077110012761026</v>
      </c>
      <c r="I8" s="9">
        <f t="shared" si="1"/>
        <v>-0.01454068694957958</v>
      </c>
      <c r="J8" s="9">
        <f aca="true" t="shared" si="5" ref="J8:J36">I8/(H8+1/30)</f>
        <v>-0.30036260658936287</v>
      </c>
      <c r="K8" s="9">
        <f>22/45</f>
        <v>0.4888888888888889</v>
      </c>
      <c r="L8" s="9">
        <f t="shared" si="2"/>
        <v>-0.14684394099924405</v>
      </c>
      <c r="M8" s="9">
        <f aca="true" t="shared" si="6" ref="M8:M36">0.22*L7+0.56*L8+0.22*L9</f>
        <v>-0.15896354937459317</v>
      </c>
      <c r="N8" s="9">
        <f t="shared" si="3"/>
        <v>0.02526941002976872</v>
      </c>
    </row>
    <row r="9" spans="1:14" ht="12.75">
      <c r="A9">
        <f t="shared" si="4"/>
        <v>386</v>
      </c>
      <c r="B9" s="7">
        <v>9.664999999999999E-05</v>
      </c>
      <c r="D9">
        <f t="shared" si="0"/>
        <v>400</v>
      </c>
      <c r="E9">
        <f>C16</f>
        <v>0.00044454</v>
      </c>
      <c r="F9" s="7">
        <v>0.0016736</v>
      </c>
      <c r="G9" s="9">
        <f>E9/E40</f>
        <v>0.0005045950072086839</v>
      </c>
      <c r="H9" s="9">
        <f>F9/F40</f>
        <v>0.022200467462041924</v>
      </c>
      <c r="I9" s="9">
        <f t="shared" si="1"/>
        <v>-0.02169587245483324</v>
      </c>
      <c r="J9" s="9">
        <f t="shared" si="5"/>
        <v>-0.3906786883681123</v>
      </c>
      <c r="K9" s="9">
        <f>32/45</f>
        <v>0.7111111111111111</v>
      </c>
      <c r="L9" s="9">
        <f t="shared" si="2"/>
        <v>-0.27781595617287985</v>
      </c>
      <c r="M9" s="9">
        <f t="shared" si="6"/>
        <v>-0.2708959522151599</v>
      </c>
      <c r="N9" s="9">
        <f t="shared" si="3"/>
        <v>0.07338461692655819</v>
      </c>
    </row>
    <row r="10" spans="1:14" ht="12.75">
      <c r="A10">
        <f t="shared" si="4"/>
        <v>388</v>
      </c>
      <c r="B10" s="7">
        <v>0.00010088000000000001</v>
      </c>
      <c r="D10">
        <f t="shared" si="0"/>
        <v>410</v>
      </c>
      <c r="E10">
        <f>C21</f>
        <v>0.0004860166666666666</v>
      </c>
      <c r="F10" s="7">
        <v>0.0019258</v>
      </c>
      <c r="G10" s="9">
        <f>E10/E40</f>
        <v>0.0005516749525806612</v>
      </c>
      <c r="H10" s="9">
        <f>F10/F40</f>
        <v>0.025545925094646475</v>
      </c>
      <c r="I10" s="9">
        <f t="shared" si="1"/>
        <v>-0.024994250142065813</v>
      </c>
      <c r="J10" s="9">
        <f t="shared" si="5"/>
        <v>-0.4245000838901256</v>
      </c>
      <c r="K10" s="9">
        <f>40/45</f>
        <v>0.8888888888888888</v>
      </c>
      <c r="L10" s="9">
        <f t="shared" si="2"/>
        <v>-0.3773334079023339</v>
      </c>
      <c r="M10" s="9">
        <f t="shared" si="6"/>
        <v>-0.36388651828701696</v>
      </c>
      <c r="N10" s="9">
        <f t="shared" si="3"/>
        <v>0.13241339819104753</v>
      </c>
    </row>
    <row r="11" spans="1:14" ht="12.75">
      <c r="A11">
        <f t="shared" si="4"/>
        <v>390</v>
      </c>
      <c r="B11" s="7">
        <v>7.970666666666667E-05</v>
      </c>
      <c r="C11" s="6">
        <f>B9+B10+B11+B12+B13</f>
        <v>0.00047258</v>
      </c>
      <c r="D11">
        <f t="shared" si="0"/>
        <v>420</v>
      </c>
      <c r="E11">
        <f>C26</f>
        <v>0.0009695000000000001</v>
      </c>
      <c r="F11" s="7">
        <v>0.002003</v>
      </c>
      <c r="G11" s="9">
        <f>E11/E40</f>
        <v>0.0011004743318684912</v>
      </c>
      <c r="H11" s="9">
        <f>F11/F40</f>
        <v>0.02656999063484105</v>
      </c>
      <c r="I11" s="9">
        <f t="shared" si="1"/>
        <v>-0.025469516302972558</v>
      </c>
      <c r="J11" s="9">
        <f t="shared" si="5"/>
        <v>-0.42517701215552045</v>
      </c>
      <c r="K11" s="9">
        <f>44/45</f>
        <v>0.9777777777777777</v>
      </c>
      <c r="L11" s="9">
        <f t="shared" si="2"/>
        <v>-0.41572863410762</v>
      </c>
      <c r="M11" s="9">
        <f t="shared" si="6"/>
        <v>-0.3978756685962021</v>
      </c>
      <c r="N11" s="9">
        <f t="shared" si="3"/>
        <v>0.15830504766087483</v>
      </c>
    </row>
    <row r="12" spans="1:14" ht="12.75">
      <c r="A12">
        <f t="shared" si="4"/>
        <v>392</v>
      </c>
      <c r="B12" s="7">
        <v>0.00010150666666666667</v>
      </c>
      <c r="D12">
        <f t="shared" si="0"/>
        <v>430</v>
      </c>
      <c r="E12">
        <f>C31</f>
        <v>0.003664366666666667</v>
      </c>
      <c r="F12" s="7">
        <v>0.0019948</v>
      </c>
      <c r="G12" s="9">
        <f>E12/E40</f>
        <v>0.004159403258608736</v>
      </c>
      <c r="H12" s="9">
        <f>F12/F40</f>
        <v>0.026461216833939556</v>
      </c>
      <c r="I12" s="9">
        <f t="shared" si="1"/>
        <v>-0.02230181357533082</v>
      </c>
      <c r="J12" s="9">
        <f t="shared" si="5"/>
        <v>-0.3729740170791883</v>
      </c>
      <c r="K12" s="9">
        <v>1</v>
      </c>
      <c r="L12" s="9">
        <f t="shared" si="2"/>
        <v>-0.3729740170791883</v>
      </c>
      <c r="M12" s="9">
        <f t="shared" si="6"/>
        <v>-0.35566367338093335</v>
      </c>
      <c r="N12" s="9">
        <f t="shared" si="3"/>
        <v>0.12649664856281925</v>
      </c>
    </row>
    <row r="13" spans="1:14" ht="12.75">
      <c r="A13">
        <f t="shared" si="4"/>
        <v>394</v>
      </c>
      <c r="B13" s="7">
        <v>9.383666666666667E-05</v>
      </c>
      <c r="D13">
        <f t="shared" si="0"/>
        <v>440</v>
      </c>
      <c r="E13">
        <f>C36</f>
        <v>0.013654666666666666</v>
      </c>
      <c r="F13" s="7">
        <v>0.0024056</v>
      </c>
      <c r="G13" s="9">
        <f>E13/E40</f>
        <v>0.015499340048361995</v>
      </c>
      <c r="H13" s="9">
        <f>F13/F40</f>
        <v>0.031910518957151086</v>
      </c>
      <c r="I13" s="9">
        <f t="shared" si="1"/>
        <v>-0.01641117890878909</v>
      </c>
      <c r="J13" s="9">
        <f t="shared" si="5"/>
        <v>-0.2515360196041429</v>
      </c>
      <c r="K13" s="9">
        <v>1</v>
      </c>
      <c r="L13" s="9">
        <f t="shared" si="2"/>
        <v>-0.2515360196041429</v>
      </c>
      <c r="M13" s="9">
        <f t="shared" si="6"/>
        <v>-0.1801842446797228</v>
      </c>
      <c r="N13" s="9">
        <f t="shared" si="3"/>
        <v>0.032466362030802214</v>
      </c>
    </row>
    <row r="14" spans="1:14" ht="12.75">
      <c r="A14">
        <f t="shared" si="4"/>
        <v>396</v>
      </c>
      <c r="B14" s="7">
        <v>9.677E-05</v>
      </c>
      <c r="D14">
        <f t="shared" si="0"/>
        <v>450</v>
      </c>
      <c r="E14">
        <f>C41</f>
        <v>0.04396033333333334</v>
      </c>
      <c r="F14" s="7">
        <v>0.0027412</v>
      </c>
      <c r="G14" s="9">
        <f>E14/E40</f>
        <v>0.04989914229367319</v>
      </c>
      <c r="H14" s="9">
        <f>F14/F40</f>
        <v>0.036362285735509876</v>
      </c>
      <c r="I14" s="9">
        <f t="shared" si="1"/>
        <v>0.013536856558163314</v>
      </c>
      <c r="J14" s="9">
        <f t="shared" si="5"/>
        <v>0.1942282275273575</v>
      </c>
      <c r="K14" s="9">
        <v>1</v>
      </c>
      <c r="L14" s="9">
        <f t="shared" si="2"/>
        <v>0.1942282275273575</v>
      </c>
      <c r="M14" s="9">
        <f t="shared" si="6"/>
        <v>0.21092260334076582</v>
      </c>
      <c r="N14" s="9">
        <f t="shared" si="3"/>
        <v>0.04448834460004603</v>
      </c>
    </row>
    <row r="15" spans="1:14" ht="12.75">
      <c r="A15">
        <f t="shared" si="4"/>
        <v>398</v>
      </c>
      <c r="B15" s="7">
        <v>7.713E-05</v>
      </c>
      <c r="D15">
        <f t="shared" si="0"/>
        <v>460</v>
      </c>
      <c r="E15">
        <f>C46</f>
        <v>0.07782666666666667</v>
      </c>
      <c r="F15" s="7">
        <v>0.0028328</v>
      </c>
      <c r="G15" s="9">
        <f>E15/E40</f>
        <v>0.0883406384750405</v>
      </c>
      <c r="H15" s="9">
        <f>F15/F40</f>
        <v>0.03757736868216561</v>
      </c>
      <c r="I15" s="9">
        <f t="shared" si="1"/>
        <v>0.0507632697928749</v>
      </c>
      <c r="J15" s="9">
        <f t="shared" si="5"/>
        <v>0.7158760010834412</v>
      </c>
      <c r="K15" s="9">
        <v>1</v>
      </c>
      <c r="L15" s="9">
        <f t="shared" si="2"/>
        <v>0.7158760010834412</v>
      </c>
      <c r="M15" s="9">
        <f t="shared" si="6"/>
        <v>0.5501125773952263</v>
      </c>
      <c r="N15" s="9">
        <f t="shared" si="3"/>
        <v>0.3026238478084189</v>
      </c>
    </row>
    <row r="16" spans="1:14" ht="12.75">
      <c r="A16">
        <f t="shared" si="4"/>
        <v>400</v>
      </c>
      <c r="B16" s="7">
        <v>8.262333333333335E-05</v>
      </c>
      <c r="C16" s="6">
        <f>B14+B15+B16+B17+B18</f>
        <v>0.00044454</v>
      </c>
      <c r="D16">
        <f t="shared" si="0"/>
        <v>470</v>
      </c>
      <c r="E16">
        <f>C51</f>
        <v>0.06348666666666666</v>
      </c>
      <c r="F16" s="7">
        <v>0.002841</v>
      </c>
      <c r="G16" s="9">
        <f>E16/E40</f>
        <v>0.07206338017798618</v>
      </c>
      <c r="H16" s="9">
        <f>F16/F40</f>
        <v>0.03768614248306711</v>
      </c>
      <c r="I16" s="9">
        <f t="shared" si="1"/>
        <v>0.034377237694919065</v>
      </c>
      <c r="J16" s="9">
        <f t="shared" si="5"/>
        <v>0.4840536669658208</v>
      </c>
      <c r="K16" s="9">
        <v>1</v>
      </c>
      <c r="L16" s="9">
        <f t="shared" si="2"/>
        <v>0.4840536669658208</v>
      </c>
      <c r="M16" s="9">
        <f t="shared" si="6"/>
        <v>0.4474804163845141</v>
      </c>
      <c r="N16" s="9">
        <f t="shared" si="3"/>
        <v>0.2002387230476581</v>
      </c>
    </row>
    <row r="17" spans="1:14" ht="12.75">
      <c r="A17">
        <f t="shared" si="4"/>
        <v>402</v>
      </c>
      <c r="B17" s="7">
        <v>8.805E-05</v>
      </c>
      <c r="D17">
        <f t="shared" si="0"/>
        <v>480</v>
      </c>
      <c r="E17">
        <f>C56</f>
        <v>0.039147</v>
      </c>
      <c r="F17" s="7">
        <v>0.0028856</v>
      </c>
      <c r="G17" s="9">
        <f>E17/E40</f>
        <v>0.04443555303729327</v>
      </c>
      <c r="H17" s="9">
        <f>F17/F40</f>
        <v>0.038277765839189876</v>
      </c>
      <c r="I17" s="9">
        <f t="shared" si="1"/>
        <v>0.006157787198103393</v>
      </c>
      <c r="J17" s="9">
        <f t="shared" si="5"/>
        <v>0.08598928475135183</v>
      </c>
      <c r="K17" s="9">
        <v>1</v>
      </c>
      <c r="L17" s="9">
        <f t="shared" si="2"/>
        <v>0.08598928475135183</v>
      </c>
      <c r="M17" s="9">
        <f t="shared" si="6"/>
        <v>0.12612366460340876</v>
      </c>
      <c r="N17" s="9">
        <f t="shared" si="3"/>
        <v>0.015907178772993146</v>
      </c>
    </row>
    <row r="18" spans="1:14" ht="12.75">
      <c r="A18">
        <f t="shared" si="4"/>
        <v>404</v>
      </c>
      <c r="B18" s="7">
        <v>9.996666666666665E-05</v>
      </c>
      <c r="D18">
        <f t="shared" si="0"/>
        <v>490</v>
      </c>
      <c r="E18">
        <f>C61</f>
        <v>0.024694666666666667</v>
      </c>
      <c r="F18" s="7">
        <v>0.0028022</v>
      </c>
      <c r="G18" s="9">
        <f>E18/E40</f>
        <v>0.028030785766596285</v>
      </c>
      <c r="H18" s="9">
        <f>F18/F40</f>
        <v>0.03717145669343564</v>
      </c>
      <c r="I18" s="9">
        <f t="shared" si="1"/>
        <v>-0.009140670926839355</v>
      </c>
      <c r="J18" s="9">
        <f t="shared" si="5"/>
        <v>-0.12964609813558572</v>
      </c>
      <c r="K18" s="9">
        <v>1</v>
      </c>
      <c r="L18" s="9">
        <f t="shared" si="2"/>
        <v>-0.12964609813558572</v>
      </c>
      <c r="M18" s="9">
        <f t="shared" si="6"/>
        <v>-0.10032508727931738</v>
      </c>
      <c r="N18" s="9">
        <f t="shared" si="3"/>
        <v>0.01006512313760265</v>
      </c>
    </row>
    <row r="19" spans="1:14" ht="12.75">
      <c r="A19">
        <f t="shared" si="4"/>
        <v>406</v>
      </c>
      <c r="B19" s="7">
        <v>0.00010080666666666665</v>
      </c>
      <c r="D19">
        <f t="shared" si="0"/>
        <v>500</v>
      </c>
      <c r="E19">
        <f>C66</f>
        <v>0.019991666666666668</v>
      </c>
      <c r="F19" s="7">
        <v>0.002847</v>
      </c>
      <c r="G19" s="9">
        <f>E19/E40</f>
        <v>0.022692435294417314</v>
      </c>
      <c r="H19" s="9">
        <f>F19/F40</f>
        <v>0.037765733069092595</v>
      </c>
      <c r="I19" s="9">
        <f t="shared" si="1"/>
        <v>-0.015073297774675282</v>
      </c>
      <c r="J19" s="9">
        <f t="shared" si="5"/>
        <v>-0.21200415894857622</v>
      </c>
      <c r="K19" s="9">
        <v>1</v>
      </c>
      <c r="L19" s="9">
        <f t="shared" si="2"/>
        <v>-0.21200415894857622</v>
      </c>
      <c r="M19" s="9">
        <f t="shared" si="6"/>
        <v>-0.18365236612357683</v>
      </c>
      <c r="N19" s="9">
        <f t="shared" si="3"/>
        <v>0.03372819158278831</v>
      </c>
    </row>
    <row r="20" spans="1:14" ht="12.75">
      <c r="A20">
        <f t="shared" si="4"/>
        <v>408</v>
      </c>
      <c r="B20" s="7">
        <v>9.480666666666667E-05</v>
      </c>
      <c r="D20">
        <f t="shared" si="0"/>
        <v>510</v>
      </c>
      <c r="E20">
        <f>C71</f>
        <v>0.022963666666666667</v>
      </c>
      <c r="F20" s="7">
        <v>0.002853</v>
      </c>
      <c r="G20" s="9">
        <f>E20/E40</f>
        <v>0.02606593680479705</v>
      </c>
      <c r="H20" s="9">
        <f>F20/F40</f>
        <v>0.03784532365511808</v>
      </c>
      <c r="I20" s="9">
        <f t="shared" si="1"/>
        <v>-0.011779386850321028</v>
      </c>
      <c r="J20" s="9">
        <f t="shared" si="5"/>
        <v>-0.16549043419338763</v>
      </c>
      <c r="K20" s="9">
        <v>1</v>
      </c>
      <c r="L20" s="9">
        <f t="shared" si="2"/>
        <v>-0.16549043419338763</v>
      </c>
      <c r="M20" s="9">
        <f t="shared" si="6"/>
        <v>-0.15006514872847448</v>
      </c>
      <c r="N20" s="9">
        <f t="shared" si="3"/>
        <v>0.022519548862899166</v>
      </c>
    </row>
    <row r="21" spans="1:14" ht="12.75">
      <c r="A21">
        <f t="shared" si="4"/>
        <v>410</v>
      </c>
      <c r="B21" s="7">
        <v>9.403666666666666E-05</v>
      </c>
      <c r="C21" s="6">
        <f>B19+B20+B21+B22+B23</f>
        <v>0.0004860166666666666</v>
      </c>
      <c r="D21">
        <f t="shared" si="0"/>
        <v>520</v>
      </c>
      <c r="E21">
        <f>C76</f>
        <v>0.030232666666666665</v>
      </c>
      <c r="F21" s="7">
        <v>0.002849</v>
      </c>
      <c r="G21" s="9">
        <f>E21/E40</f>
        <v>0.03431694033068881</v>
      </c>
      <c r="H21" s="9">
        <f>F21/F40</f>
        <v>0.03779226326443442</v>
      </c>
      <c r="I21" s="9">
        <f t="shared" si="1"/>
        <v>-0.0034753229337456115</v>
      </c>
      <c r="J21" s="9">
        <f t="shared" si="5"/>
        <v>-0.04886177550677562</v>
      </c>
      <c r="K21" s="9">
        <v>1</v>
      </c>
      <c r="L21" s="9">
        <f t="shared" si="2"/>
        <v>-0.04886177550677562</v>
      </c>
      <c r="M21" s="9">
        <f t="shared" si="6"/>
        <v>-0.05211371662764295</v>
      </c>
      <c r="N21" s="9">
        <f t="shared" si="3"/>
        <v>0.002715839460746269</v>
      </c>
    </row>
    <row r="22" spans="1:14" ht="12.75">
      <c r="A22">
        <f t="shared" si="4"/>
        <v>412</v>
      </c>
      <c r="B22" s="7">
        <v>9.403E-05</v>
      </c>
      <c r="D22">
        <f t="shared" si="0"/>
        <v>530</v>
      </c>
      <c r="E22">
        <f>C81</f>
        <v>0.03761366666666667</v>
      </c>
      <c r="F22" s="7">
        <v>0.0029302</v>
      </c>
      <c r="G22" s="9">
        <f>E22/E40</f>
        <v>0.042695074465316285</v>
      </c>
      <c r="H22" s="9">
        <f>F22/F40</f>
        <v>0.03886938919531265</v>
      </c>
      <c r="I22" s="9">
        <f t="shared" si="1"/>
        <v>0.003825685270003633</v>
      </c>
      <c r="J22" s="9">
        <f t="shared" si="5"/>
        <v>0.05298533263043947</v>
      </c>
      <c r="K22" s="9">
        <v>1</v>
      </c>
      <c r="L22" s="9">
        <f t="shared" si="2"/>
        <v>0.05298533263043947</v>
      </c>
      <c r="M22" s="9">
        <f t="shared" si="6"/>
        <v>0.05072457914257911</v>
      </c>
      <c r="N22" s="9">
        <f t="shared" si="3"/>
        <v>0.0025729829291917714</v>
      </c>
    </row>
    <row r="23" spans="1:14" ht="12.75">
      <c r="A23">
        <f t="shared" si="4"/>
        <v>414</v>
      </c>
      <c r="B23" s="7">
        <v>0.00010233666666666667</v>
      </c>
      <c r="D23">
        <f t="shared" si="0"/>
        <v>540</v>
      </c>
      <c r="E23">
        <f>C86</f>
        <v>0.043088</v>
      </c>
      <c r="F23" s="7">
        <v>0.002904</v>
      </c>
      <c r="G23" s="9">
        <f>E23/E40</f>
        <v>0.04890896133218107</v>
      </c>
      <c r="H23" s="9">
        <f>F23/F40</f>
        <v>0.0385218436363347</v>
      </c>
      <c r="I23" s="9">
        <f t="shared" si="1"/>
        <v>0.010387117695846368</v>
      </c>
      <c r="J23" s="9">
        <f t="shared" si="5"/>
        <v>0.14455628855010746</v>
      </c>
      <c r="K23" s="9">
        <v>1</v>
      </c>
      <c r="L23" s="9">
        <f t="shared" si="2"/>
        <v>0.14455628855010746</v>
      </c>
      <c r="M23" s="9">
        <f t="shared" si="6"/>
        <v>0.1346003615749692</v>
      </c>
      <c r="N23" s="9">
        <f t="shared" si="3"/>
        <v>0.018117257336112448</v>
      </c>
    </row>
    <row r="24" spans="1:14" ht="12.75">
      <c r="A24">
        <f t="shared" si="4"/>
        <v>416</v>
      </c>
      <c r="B24" s="7">
        <v>0.00011643333333333335</v>
      </c>
      <c r="D24">
        <f t="shared" si="0"/>
        <v>550</v>
      </c>
      <c r="E24">
        <f>C91</f>
        <v>0.04602</v>
      </c>
      <c r="F24" s="7">
        <v>0.002904</v>
      </c>
      <c r="G24" s="9">
        <f>E24/E40</f>
        <v>0.052237059053726616</v>
      </c>
      <c r="H24" s="9">
        <f>F24/F40</f>
        <v>0.0385218436363347</v>
      </c>
      <c r="I24" s="9">
        <f t="shared" si="1"/>
        <v>0.013715215417391916</v>
      </c>
      <c r="J24" s="9">
        <f t="shared" si="5"/>
        <v>0.19087303094641977</v>
      </c>
      <c r="K24" s="9">
        <v>1</v>
      </c>
      <c r="L24" s="9">
        <f t="shared" si="2"/>
        <v>0.19087303094641977</v>
      </c>
      <c r="M24" s="9">
        <f t="shared" si="6"/>
        <v>0.1873023676621169</v>
      </c>
      <c r="N24" s="9">
        <f t="shared" si="3"/>
        <v>0.03508217693183481</v>
      </c>
    </row>
    <row r="25" spans="1:14" ht="12.75">
      <c r="A25">
        <f t="shared" si="4"/>
        <v>418</v>
      </c>
      <c r="B25" s="7">
        <v>0.00014283333333333335</v>
      </c>
      <c r="D25">
        <f t="shared" si="0"/>
        <v>560</v>
      </c>
      <c r="E25">
        <f>C96</f>
        <v>0.04693433333333334</v>
      </c>
      <c r="F25" s="7">
        <v>0.0028346</v>
      </c>
      <c r="G25" s="9">
        <f>E25/E40</f>
        <v>0.05327491399349465</v>
      </c>
      <c r="H25" s="9">
        <f>F25/F40</f>
        <v>0.03760124585797326</v>
      </c>
      <c r="I25" s="9">
        <f t="shared" si="1"/>
        <v>0.015673668135521387</v>
      </c>
      <c r="J25" s="9">
        <f t="shared" si="5"/>
        <v>0.22095948568680984</v>
      </c>
      <c r="K25" s="9">
        <v>1</v>
      </c>
      <c r="L25" s="9">
        <f t="shared" si="2"/>
        <v>0.22095948568680984</v>
      </c>
      <c r="M25" s="9">
        <f t="shared" si="6"/>
        <v>0.2179687809257698</v>
      </c>
      <c r="N25" s="9">
        <f t="shared" si="3"/>
        <v>0.047510389458266224</v>
      </c>
    </row>
    <row r="26" spans="1:14" ht="12.75">
      <c r="A26">
        <f t="shared" si="4"/>
        <v>420</v>
      </c>
      <c r="B26" s="7">
        <v>0.00018060000000000003</v>
      </c>
      <c r="C26" s="6">
        <f>B24+B25+B26+B27+B28</f>
        <v>0.0009695000000000001</v>
      </c>
      <c r="D26">
        <f t="shared" si="0"/>
        <v>570</v>
      </c>
      <c r="E26">
        <f>C101</f>
        <v>0.04693533333333333</v>
      </c>
      <c r="F26" s="7">
        <v>0.0027634</v>
      </c>
      <c r="G26" s="9">
        <f>E26/E40</f>
        <v>0.05327604908821548</v>
      </c>
      <c r="H26" s="9">
        <f>F26/F40</f>
        <v>0.03665677090380417</v>
      </c>
      <c r="I26" s="9">
        <f t="shared" si="1"/>
        <v>0.016619278184411314</v>
      </c>
      <c r="J26" s="9">
        <f t="shared" si="5"/>
        <v>0.23745182787701788</v>
      </c>
      <c r="K26" s="9">
        <v>1</v>
      </c>
      <c r="L26" s="9">
        <f t="shared" si="2"/>
        <v>0.23745182787701788</v>
      </c>
      <c r="M26" s="9">
        <f t="shared" si="6"/>
        <v>0.2316239931398834</v>
      </c>
      <c r="N26" s="9">
        <f t="shared" si="3"/>
        <v>0.05364967419806476</v>
      </c>
    </row>
    <row r="27" spans="1:14" ht="12.75">
      <c r="A27">
        <f t="shared" si="4"/>
        <v>422</v>
      </c>
      <c r="B27" s="7">
        <v>0.00022953333333333335</v>
      </c>
      <c r="D27">
        <f t="shared" si="0"/>
        <v>580</v>
      </c>
      <c r="E27">
        <f>C106</f>
        <v>0.046060666666666666</v>
      </c>
      <c r="F27" s="7">
        <v>0.0027454</v>
      </c>
      <c r="G27" s="9">
        <f>E27/E40</f>
        <v>0.0522832195723747</v>
      </c>
      <c r="H27" s="9">
        <f>F27/F40</f>
        <v>0.036417999145727714</v>
      </c>
      <c r="I27" s="9">
        <f t="shared" si="1"/>
        <v>0.015865220426646988</v>
      </c>
      <c r="J27" s="9">
        <f t="shared" si="5"/>
        <v>0.22745401217116015</v>
      </c>
      <c r="K27" s="9">
        <v>1</v>
      </c>
      <c r="L27" s="9">
        <f t="shared" si="2"/>
        <v>0.22745401217116015</v>
      </c>
      <c r="M27" s="9">
        <f t="shared" si="6"/>
        <v>0.2298608328105769</v>
      </c>
      <c r="N27" s="9">
        <f t="shared" si="3"/>
        <v>0.052836002460371984</v>
      </c>
    </row>
    <row r="28" spans="1:14" ht="12.75">
      <c r="A28">
        <f t="shared" si="4"/>
        <v>424</v>
      </c>
      <c r="B28" s="7">
        <v>0.0003001</v>
      </c>
      <c r="D28">
        <f t="shared" si="0"/>
        <v>590</v>
      </c>
      <c r="E28">
        <f>C111</f>
        <v>0.04436433333333333</v>
      </c>
      <c r="F28" s="7">
        <v>0.0026232</v>
      </c>
      <c r="G28" s="9">
        <f>E28/E40</f>
        <v>0.05035772056089843</v>
      </c>
      <c r="H28" s="9">
        <f>F28/F40</f>
        <v>0.03479700421034201</v>
      </c>
      <c r="I28" s="9">
        <f t="shared" si="1"/>
        <v>0.01556071635055642</v>
      </c>
      <c r="J28" s="9">
        <f t="shared" si="5"/>
        <v>0.22839629028083316</v>
      </c>
      <c r="K28" s="9">
        <v>1</v>
      </c>
      <c r="L28" s="9">
        <f t="shared" si="2"/>
        <v>0.22839629028083316</v>
      </c>
      <c r="M28" s="9">
        <f t="shared" si="6"/>
        <v>0.21594436587489155</v>
      </c>
      <c r="N28" s="9">
        <f t="shared" si="3"/>
        <v>0.04663196915310903</v>
      </c>
    </row>
    <row r="29" spans="1:14" ht="12.75">
      <c r="A29">
        <f t="shared" si="4"/>
        <v>426</v>
      </c>
      <c r="B29" s="7">
        <v>0.00039063333333333336</v>
      </c>
      <c r="D29">
        <f t="shared" si="0"/>
        <v>600</v>
      </c>
      <c r="E29">
        <f>C116</f>
        <v>0.04163766666666667</v>
      </c>
      <c r="F29" s="7">
        <v>0.002668</v>
      </c>
      <c r="G29" s="9">
        <f>E29/E40</f>
        <v>0.047262695622035014</v>
      </c>
      <c r="H29" s="9">
        <f>F29/F40</f>
        <v>0.035391280585998955</v>
      </c>
      <c r="I29" s="9">
        <f t="shared" si="1"/>
        <v>0.01187141503603606</v>
      </c>
      <c r="J29" s="9">
        <f t="shared" si="5"/>
        <v>0.17273891199986238</v>
      </c>
      <c r="K29" s="9">
        <v>1</v>
      </c>
      <c r="L29" s="9">
        <f t="shared" si="2"/>
        <v>0.17273891199986238</v>
      </c>
      <c r="M29" s="9">
        <f t="shared" si="6"/>
        <v>0.17287130453434846</v>
      </c>
      <c r="N29" s="9">
        <f t="shared" si="3"/>
        <v>0.029884487931407445</v>
      </c>
    </row>
    <row r="30" spans="1:14" ht="12.75">
      <c r="A30">
        <f t="shared" si="4"/>
        <v>428</v>
      </c>
      <c r="B30" s="7">
        <v>0.0005132</v>
      </c>
      <c r="D30">
        <f t="shared" si="0"/>
        <v>610</v>
      </c>
      <c r="E30">
        <f>C121</f>
        <v>0.03859166666666666</v>
      </c>
      <c r="F30" s="7">
        <v>0.00269</v>
      </c>
      <c r="G30" s="9">
        <f>E30/E40</f>
        <v>0.04380519710231203</v>
      </c>
      <c r="H30" s="9">
        <f>F30/F40</f>
        <v>0.035683112734759076</v>
      </c>
      <c r="I30" s="9">
        <f t="shared" si="1"/>
        <v>0.008122084367552955</v>
      </c>
      <c r="J30" s="9">
        <f t="shared" si="5"/>
        <v>0.11768331796655561</v>
      </c>
      <c r="K30" s="9">
        <v>1</v>
      </c>
      <c r="L30" s="9">
        <f t="shared" si="2"/>
        <v>0.11768331796655561</v>
      </c>
      <c r="M30" s="9">
        <f t="shared" si="6"/>
        <v>0.1170213393895942</v>
      </c>
      <c r="N30" s="9">
        <f t="shared" si="3"/>
        <v>0.013693993872534593</v>
      </c>
    </row>
    <row r="31" spans="1:14" ht="12.75">
      <c r="A31">
        <f t="shared" si="4"/>
        <v>430</v>
      </c>
      <c r="B31" s="7">
        <v>0.0006810000000000001</v>
      </c>
      <c r="C31" s="6">
        <f>B29+B30+B31+B32+B33</f>
        <v>0.003664366666666667</v>
      </c>
      <c r="D31">
        <f t="shared" si="0"/>
        <v>620</v>
      </c>
      <c r="E31">
        <f>C126</f>
        <v>0.034712</v>
      </c>
      <c r="F31" s="7">
        <v>0.0026618</v>
      </c>
      <c r="G31" s="9">
        <f>E31/E40</f>
        <v>0.039401407950303315</v>
      </c>
      <c r="H31" s="9">
        <f>F31/F40</f>
        <v>0.035309036980439294</v>
      </c>
      <c r="I31" s="9">
        <f t="shared" si="1"/>
        <v>0.00409237096986402</v>
      </c>
      <c r="J31" s="9">
        <f t="shared" si="5"/>
        <v>0.059618730401606104</v>
      </c>
      <c r="K31" s="9">
        <v>1</v>
      </c>
      <c r="L31" s="9">
        <f t="shared" si="2"/>
        <v>0.059618730401606104</v>
      </c>
      <c r="M31" s="9">
        <f t="shared" si="6"/>
        <v>0.060555298614437945</v>
      </c>
      <c r="N31" s="9">
        <f t="shared" si="3"/>
        <v>0.0036669441902837502</v>
      </c>
    </row>
    <row r="32" spans="1:14" ht="12.75">
      <c r="A32">
        <f t="shared" si="4"/>
        <v>432</v>
      </c>
      <c r="B32" s="7">
        <v>0.0009045333333333334</v>
      </c>
      <c r="D32">
        <f t="shared" si="0"/>
        <v>630</v>
      </c>
      <c r="E32">
        <f>C131</f>
        <v>0.030503666666666665</v>
      </c>
      <c r="F32" s="7">
        <v>0.0025806</v>
      </c>
      <c r="G32" s="9">
        <f>E32/E40</f>
        <v>0.034624551000040395</v>
      </c>
      <c r="H32" s="9">
        <f>F32/F40</f>
        <v>0.03423191104956107</v>
      </c>
      <c r="I32" s="9">
        <f t="shared" si="1"/>
        <v>0.00039263995047932737</v>
      </c>
      <c r="J32" s="9">
        <f t="shared" si="5"/>
        <v>0.005811271076801324</v>
      </c>
      <c r="K32" s="9">
        <v>1</v>
      </c>
      <c r="L32" s="9">
        <f t="shared" si="2"/>
        <v>0.005811271076801324</v>
      </c>
      <c r="M32" s="9">
        <f t="shared" si="6"/>
        <v>0.0014027330220652903</v>
      </c>
      <c r="N32" s="9">
        <f t="shared" si="3"/>
        <v>1.9676599311924224E-06</v>
      </c>
    </row>
    <row r="33" spans="1:14" ht="12.75">
      <c r="A33">
        <f t="shared" si="4"/>
        <v>434</v>
      </c>
      <c r="B33" s="7">
        <v>0.001175</v>
      </c>
      <c r="D33">
        <f t="shared" si="0"/>
        <v>640</v>
      </c>
      <c r="E33">
        <f>C136</f>
        <v>0.026286666666666667</v>
      </c>
      <c r="F33" s="7">
        <v>0.002597</v>
      </c>
      <c r="G33" s="9">
        <f>E33/E40</f>
        <v>0.029837856562196736</v>
      </c>
      <c r="H33" s="9">
        <f>F33/F40</f>
        <v>0.034449458651364055</v>
      </c>
      <c r="I33" s="9">
        <f t="shared" si="1"/>
        <v>-0.004611602089167319</v>
      </c>
      <c r="J33" s="9">
        <f t="shared" si="5"/>
        <v>-0.0680349975877127</v>
      </c>
      <c r="K33" s="9">
        <v>1</v>
      </c>
      <c r="L33" s="9">
        <f t="shared" si="2"/>
        <v>-0.0680349975877127</v>
      </c>
      <c r="M33" s="9">
        <f t="shared" si="6"/>
        <v>-0.06411859896516911</v>
      </c>
      <c r="N33" s="9">
        <f t="shared" si="3"/>
        <v>0.004111194733256185</v>
      </c>
    </row>
    <row r="34" spans="1:14" ht="12.75">
      <c r="A34">
        <f t="shared" si="4"/>
        <v>436</v>
      </c>
      <c r="B34" s="7">
        <v>0.0015206666666666667</v>
      </c>
      <c r="D34">
        <f t="shared" si="0"/>
        <v>650</v>
      </c>
      <c r="E34">
        <f>C141</f>
        <v>0.022336</v>
      </c>
      <c r="F34" s="7">
        <v>0.002538</v>
      </c>
      <c r="G34" s="9">
        <f>E34/E40</f>
        <v>0.025353475685007343</v>
      </c>
      <c r="H34" s="9">
        <f>F34/F40</f>
        <v>0.03366681788878012</v>
      </c>
      <c r="I34" s="9">
        <f t="shared" si="1"/>
        <v>-0.008313342203772778</v>
      </c>
      <c r="J34" s="9">
        <f t="shared" si="5"/>
        <v>-0.12407945433157401</v>
      </c>
      <c r="K34" s="9">
        <v>1</v>
      </c>
      <c r="L34" s="9">
        <f t="shared" si="2"/>
        <v>-0.12407945433157401</v>
      </c>
      <c r="M34" s="9">
        <f t="shared" si="6"/>
        <v>-0.11559566204841996</v>
      </c>
      <c r="N34" s="9">
        <f t="shared" si="3"/>
        <v>0.01336235708441252</v>
      </c>
    </row>
    <row r="35" spans="1:14" ht="12.75">
      <c r="A35">
        <f t="shared" si="4"/>
        <v>438</v>
      </c>
      <c r="B35" s="7">
        <v>0.002007</v>
      </c>
      <c r="D35">
        <f t="shared" si="0"/>
        <v>660</v>
      </c>
      <c r="E35">
        <f>C146</f>
        <v>0.018552333333333334</v>
      </c>
      <c r="F35" s="7">
        <v>0.0025684</v>
      </c>
      <c r="G35" s="9">
        <f>E35/E40</f>
        <v>0.021058655626200656</v>
      </c>
      <c r="H35" s="9">
        <f>F35/F40</f>
        <v>0.03407007685797591</v>
      </c>
      <c r="I35" s="9">
        <f t="shared" si="1"/>
        <v>-0.013011421231775254</v>
      </c>
      <c r="J35" s="9">
        <f t="shared" si="5"/>
        <v>-0.1930380257444734</v>
      </c>
      <c r="K35" s="9">
        <f>11/15</f>
        <v>0.7333333333333333</v>
      </c>
      <c r="L35" s="9">
        <f t="shared" si="2"/>
        <v>-0.1415612188792805</v>
      </c>
      <c r="M35" s="9">
        <f t="shared" si="6"/>
        <v>-0.11811536118834735</v>
      </c>
      <c r="N35" s="9">
        <f t="shared" si="3"/>
        <v>0.013951238548653752</v>
      </c>
    </row>
    <row r="36" spans="1:14" ht="12.75">
      <c r="A36">
        <f t="shared" si="4"/>
        <v>440</v>
      </c>
      <c r="B36" s="7">
        <v>0.002551333333333333</v>
      </c>
      <c r="C36" s="6">
        <f>B34+B35+B36+B37+B38</f>
        <v>0.013654666666666666</v>
      </c>
      <c r="D36">
        <f t="shared" si="0"/>
        <v>670</v>
      </c>
      <c r="E36">
        <f>C151</f>
        <v>0.015050000000000001</v>
      </c>
      <c r="F36" s="7">
        <v>0.0026396</v>
      </c>
      <c r="G36" s="9">
        <f>E36/E40</f>
        <v>0.017083175548861053</v>
      </c>
      <c r="H36" s="9">
        <f>F36/F40</f>
        <v>0.035014551812145</v>
      </c>
      <c r="I36" s="9">
        <f t="shared" si="1"/>
        <v>-0.01793137626328395</v>
      </c>
      <c r="J36" s="9">
        <f t="shared" si="5"/>
        <v>-0.26235451506827245</v>
      </c>
      <c r="K36" s="9">
        <f>3/15</f>
        <v>0.2</v>
      </c>
      <c r="L36" s="9">
        <f t="shared" si="2"/>
        <v>-0.052470903013654493</v>
      </c>
      <c r="M36" s="9">
        <f t="shared" si="6"/>
        <v>-0.06052717384108823</v>
      </c>
      <c r="N36" s="9">
        <f t="shared" si="3"/>
        <v>0.0036635387731893156</v>
      </c>
    </row>
    <row r="37" spans="1:14" ht="12.75">
      <c r="A37">
        <f t="shared" si="4"/>
        <v>442</v>
      </c>
      <c r="B37" s="7">
        <v>0.003287333333333333</v>
      </c>
      <c r="D37">
        <f t="shared" si="0"/>
        <v>680</v>
      </c>
      <c r="F37" s="7">
        <v>0.0025276</v>
      </c>
      <c r="G37" s="9"/>
      <c r="H37" s="9"/>
      <c r="I37" s="9"/>
      <c r="J37" s="9"/>
      <c r="K37" s="9">
        <v>0</v>
      </c>
      <c r="L37" s="9">
        <v>0</v>
      </c>
      <c r="M37" s="9"/>
      <c r="N37" s="9"/>
    </row>
    <row r="38" spans="1:14" ht="12.75">
      <c r="A38">
        <f t="shared" si="4"/>
        <v>444</v>
      </c>
      <c r="B38" s="7">
        <v>0.004288333333333334</v>
      </c>
      <c r="D38">
        <f t="shared" si="0"/>
        <v>690</v>
      </c>
      <c r="F38" s="7">
        <v>0.002306</v>
      </c>
      <c r="G38" s="9"/>
      <c r="H38" s="9"/>
      <c r="I38" s="9"/>
      <c r="J38" s="9"/>
      <c r="K38" s="9"/>
      <c r="L38" s="9"/>
      <c r="M38" s="9"/>
      <c r="N38" s="9">
        <f>SUM(N7:N36)</f>
        <v>1.5245487733694303</v>
      </c>
    </row>
    <row r="39" spans="1:11" ht="12.75">
      <c r="A39">
        <f t="shared" si="4"/>
        <v>446</v>
      </c>
      <c r="B39" s="7">
        <v>0.005552333333333334</v>
      </c>
      <c r="K39" t="s">
        <v>0</v>
      </c>
    </row>
    <row r="40" spans="1:14" ht="12.75">
      <c r="A40">
        <f t="shared" si="4"/>
        <v>448</v>
      </c>
      <c r="B40" s="7">
        <v>0.007001333333333334</v>
      </c>
      <c r="D40" s="12" t="s">
        <v>0</v>
      </c>
      <c r="E40" s="2">
        <f>SUM(E7:E36)</f>
        <v>0.8809837466666667</v>
      </c>
      <c r="F40" s="2">
        <f>SUM(F7:F36)</f>
        <v>0.07538579999999999</v>
      </c>
      <c r="M40" s="3" t="s">
        <v>9</v>
      </c>
      <c r="N40" s="4">
        <f>100-32*N38^0.5</f>
        <v>60.488761802111334</v>
      </c>
    </row>
    <row r="41" spans="1:3" ht="12.75">
      <c r="A41">
        <f t="shared" si="4"/>
        <v>450</v>
      </c>
      <c r="B41" s="7">
        <v>0.008523333333333334</v>
      </c>
      <c r="C41" s="6">
        <f>B39+B40+B41+B42+B43</f>
        <v>0.04396033333333334</v>
      </c>
    </row>
    <row r="42" spans="1:2" ht="12.75">
      <c r="A42">
        <f t="shared" si="4"/>
        <v>452</v>
      </c>
      <c r="B42" s="7">
        <v>0.01054</v>
      </c>
    </row>
    <row r="43" spans="1:2" ht="12.75">
      <c r="A43">
        <f t="shared" si="4"/>
        <v>454</v>
      </c>
      <c r="B43" s="7">
        <v>0.012343333333333333</v>
      </c>
    </row>
    <row r="44" spans="1:2" ht="12.75">
      <c r="A44">
        <f t="shared" si="4"/>
        <v>456</v>
      </c>
      <c r="B44" s="7">
        <v>0.01402</v>
      </c>
    </row>
    <row r="45" spans="1:2" ht="12.75">
      <c r="A45">
        <f t="shared" si="4"/>
        <v>458</v>
      </c>
      <c r="B45" s="7">
        <v>0.015276666666666666</v>
      </c>
    </row>
    <row r="46" spans="1:3" ht="12.75">
      <c r="A46">
        <f t="shared" si="4"/>
        <v>460</v>
      </c>
      <c r="B46" s="7">
        <v>0.016226666666666667</v>
      </c>
      <c r="C46" s="6">
        <f>B44+B45+B46+B47+B48</f>
        <v>0.07782666666666667</v>
      </c>
    </row>
    <row r="47" spans="1:2" ht="12.75">
      <c r="A47">
        <f t="shared" si="4"/>
        <v>462</v>
      </c>
      <c r="B47" s="7">
        <v>0.016390000000000002</v>
      </c>
    </row>
    <row r="48" spans="1:2" ht="12.75">
      <c r="A48">
        <f t="shared" si="4"/>
        <v>464</v>
      </c>
      <c r="B48" s="7">
        <v>0.01591333333333333</v>
      </c>
    </row>
    <row r="49" spans="1:2" ht="12.75">
      <c r="A49">
        <f t="shared" si="4"/>
        <v>466</v>
      </c>
      <c r="B49" s="7">
        <v>0.015153333333333333</v>
      </c>
    </row>
    <row r="50" spans="1:2" ht="12.75">
      <c r="A50">
        <f t="shared" si="4"/>
        <v>468</v>
      </c>
      <c r="B50" s="7">
        <v>0.01374</v>
      </c>
    </row>
    <row r="51" spans="1:3" ht="12.75">
      <c r="A51">
        <f t="shared" si="4"/>
        <v>470</v>
      </c>
      <c r="B51" s="7">
        <v>0.012556666666666666</v>
      </c>
      <c r="C51" s="6">
        <f>B49+B50+B51+B52+B53</f>
        <v>0.06348666666666666</v>
      </c>
    </row>
    <row r="52" spans="1:2" ht="12.75">
      <c r="A52">
        <f t="shared" si="4"/>
        <v>472</v>
      </c>
      <c r="B52" s="7">
        <v>0.011500000000000002</v>
      </c>
    </row>
    <row r="53" spans="1:2" ht="12.75">
      <c r="A53">
        <f t="shared" si="4"/>
        <v>474</v>
      </c>
      <c r="B53" s="7">
        <v>0.010536666666666666</v>
      </c>
    </row>
    <row r="54" spans="1:2" ht="12.75">
      <c r="A54">
        <f t="shared" si="4"/>
        <v>476</v>
      </c>
      <c r="B54" s="7">
        <v>0.009455333333333333</v>
      </c>
    </row>
    <row r="55" spans="1:2" ht="12.75">
      <c r="A55">
        <f t="shared" si="4"/>
        <v>478</v>
      </c>
      <c r="B55" s="7">
        <v>0.008535</v>
      </c>
    </row>
    <row r="56" spans="1:3" ht="12.75">
      <c r="A56">
        <f t="shared" si="4"/>
        <v>480</v>
      </c>
      <c r="B56" s="7">
        <v>0.007762000000000001</v>
      </c>
      <c r="C56" s="6">
        <f>B54+B55+B56+B57+B58</f>
        <v>0.039147</v>
      </c>
    </row>
    <row r="57" spans="1:2" ht="12.75">
      <c r="A57">
        <f t="shared" si="4"/>
        <v>482</v>
      </c>
      <c r="B57" s="7">
        <v>0.007022666666666667</v>
      </c>
    </row>
    <row r="58" spans="1:2" ht="12.75">
      <c r="A58">
        <f t="shared" si="4"/>
        <v>484</v>
      </c>
      <c r="B58" s="7">
        <v>0.006372</v>
      </c>
    </row>
    <row r="59" spans="1:2" ht="12.75">
      <c r="A59">
        <f t="shared" si="4"/>
        <v>486</v>
      </c>
      <c r="B59" s="7">
        <v>0.005768333333333334</v>
      </c>
    </row>
    <row r="60" spans="1:2" ht="12.75">
      <c r="A60">
        <f t="shared" si="4"/>
        <v>488</v>
      </c>
      <c r="B60" s="7">
        <v>0.005251333333333333</v>
      </c>
    </row>
    <row r="61" spans="1:3" ht="12.75">
      <c r="A61">
        <f t="shared" si="4"/>
        <v>490</v>
      </c>
      <c r="B61" s="7">
        <v>0.004838</v>
      </c>
      <c r="C61" s="6">
        <f>B59+B60+B61+B62+B63</f>
        <v>0.024694666666666667</v>
      </c>
    </row>
    <row r="62" spans="1:2" ht="12.75">
      <c r="A62">
        <f t="shared" si="4"/>
        <v>492</v>
      </c>
      <c r="B62" s="7">
        <v>0.004555</v>
      </c>
    </row>
    <row r="63" spans="1:2" ht="12.75">
      <c r="A63">
        <f t="shared" si="4"/>
        <v>494</v>
      </c>
      <c r="B63" s="7">
        <v>0.004282</v>
      </c>
    </row>
    <row r="64" spans="1:2" ht="12.75">
      <c r="A64">
        <f t="shared" si="4"/>
        <v>496</v>
      </c>
      <c r="B64" s="7">
        <v>0.004060666666666666</v>
      </c>
    </row>
    <row r="65" spans="1:2" ht="12.75">
      <c r="A65">
        <f t="shared" si="4"/>
        <v>498</v>
      </c>
      <c r="B65" s="7">
        <v>0.003991666666666667</v>
      </c>
    </row>
    <row r="66" spans="1:3" ht="12.75">
      <c r="A66">
        <f t="shared" si="4"/>
        <v>500</v>
      </c>
      <c r="B66" s="7">
        <v>0.003971666666666666</v>
      </c>
      <c r="C66" s="6">
        <f>B64+B65+B66+B67+B68</f>
        <v>0.019991666666666668</v>
      </c>
    </row>
    <row r="67" spans="1:2" ht="12.75">
      <c r="A67">
        <f t="shared" si="4"/>
        <v>502</v>
      </c>
      <c r="B67" s="7">
        <v>0.003961333333333333</v>
      </c>
    </row>
    <row r="68" spans="1:2" ht="12.75">
      <c r="A68">
        <f t="shared" si="4"/>
        <v>504</v>
      </c>
      <c r="B68" s="7">
        <v>0.004006333333333333</v>
      </c>
    </row>
    <row r="69" spans="1:2" ht="12.75">
      <c r="A69">
        <f t="shared" si="4"/>
        <v>506</v>
      </c>
      <c r="B69" s="7">
        <v>0.00415</v>
      </c>
    </row>
    <row r="70" spans="1:2" ht="12.75">
      <c r="A70">
        <f t="shared" si="4"/>
        <v>508</v>
      </c>
      <c r="B70" s="7">
        <v>0.004330666666666667</v>
      </c>
    </row>
    <row r="71" spans="1:3" ht="12.75">
      <c r="A71">
        <f t="shared" si="4"/>
        <v>510</v>
      </c>
      <c r="B71" s="7">
        <v>0.004529666666666667</v>
      </c>
      <c r="C71" s="6">
        <f>B69+B70+B71+B72+B73</f>
        <v>0.022963666666666667</v>
      </c>
    </row>
    <row r="72" spans="1:2" ht="12.75">
      <c r="A72">
        <f aca="true" t="shared" si="7" ref="A72:A135">A71+2</f>
        <v>512</v>
      </c>
      <c r="B72" s="7">
        <v>0.004847333333333333</v>
      </c>
    </row>
    <row r="73" spans="1:2" ht="12.75">
      <c r="A73">
        <f t="shared" si="7"/>
        <v>514</v>
      </c>
      <c r="B73" s="7">
        <v>0.005105999999999999</v>
      </c>
    </row>
    <row r="74" spans="1:2" ht="12.75">
      <c r="A74">
        <f t="shared" si="7"/>
        <v>516</v>
      </c>
      <c r="B74" s="7">
        <v>0.005409</v>
      </c>
    </row>
    <row r="75" spans="1:2" ht="12.75">
      <c r="A75">
        <f t="shared" si="7"/>
        <v>518</v>
      </c>
      <c r="B75" s="7">
        <v>0.0057276666666666665</v>
      </c>
    </row>
    <row r="76" spans="1:3" ht="12.75">
      <c r="A76">
        <f t="shared" si="7"/>
        <v>520</v>
      </c>
      <c r="B76" s="7">
        <v>0.006070666666666666</v>
      </c>
      <c r="C76" s="6">
        <f>B74+B75+B76+B77+B78</f>
        <v>0.030232666666666665</v>
      </c>
    </row>
    <row r="77" spans="1:2" ht="12.75">
      <c r="A77">
        <f t="shared" si="7"/>
        <v>522</v>
      </c>
      <c r="B77" s="7">
        <v>0.006357666666666667</v>
      </c>
    </row>
    <row r="78" spans="1:2" ht="12.75">
      <c r="A78">
        <f t="shared" si="7"/>
        <v>524</v>
      </c>
      <c r="B78" s="7">
        <v>0.006667666666666666</v>
      </c>
    </row>
    <row r="79" spans="1:2" ht="12.75">
      <c r="A79">
        <f t="shared" si="7"/>
        <v>526</v>
      </c>
      <c r="B79" s="7">
        <v>0.006972333333333334</v>
      </c>
    </row>
    <row r="80" spans="1:2" ht="12.75">
      <c r="A80">
        <f t="shared" si="7"/>
        <v>528</v>
      </c>
      <c r="B80" s="7">
        <v>0.007268</v>
      </c>
    </row>
    <row r="81" spans="1:3" ht="12.75">
      <c r="A81">
        <f t="shared" si="7"/>
        <v>530</v>
      </c>
      <c r="B81" s="7">
        <v>0.007535333333333334</v>
      </c>
      <c r="C81" s="6">
        <f>B79+B80+B81+B82+B83</f>
        <v>0.03761366666666667</v>
      </c>
    </row>
    <row r="82" spans="1:2" ht="12.75">
      <c r="A82">
        <f t="shared" si="7"/>
        <v>532</v>
      </c>
      <c r="B82" s="7">
        <v>0.007812666666666667</v>
      </c>
    </row>
    <row r="83" spans="1:2" ht="12.75">
      <c r="A83">
        <f t="shared" si="7"/>
        <v>534</v>
      </c>
      <c r="B83" s="7">
        <v>0.008025333333333334</v>
      </c>
    </row>
    <row r="84" spans="1:2" ht="12.75">
      <c r="A84">
        <f t="shared" si="7"/>
        <v>536</v>
      </c>
      <c r="B84" s="7">
        <v>0.008221333333333332</v>
      </c>
    </row>
    <row r="85" spans="1:2" ht="12.75">
      <c r="A85">
        <f t="shared" si="7"/>
        <v>538</v>
      </c>
      <c r="B85" s="7">
        <v>0.00847</v>
      </c>
    </row>
    <row r="86" spans="1:3" ht="12.75">
      <c r="A86">
        <f t="shared" si="7"/>
        <v>540</v>
      </c>
      <c r="B86" s="7">
        <v>0.008620999999999998</v>
      </c>
      <c r="C86" s="6">
        <f>B84+B85+B86+B87+B88</f>
        <v>0.043088</v>
      </c>
    </row>
    <row r="87" spans="1:2" ht="12.75">
      <c r="A87">
        <f t="shared" si="7"/>
        <v>542</v>
      </c>
      <c r="B87" s="7">
        <v>0.008799333333333334</v>
      </c>
    </row>
    <row r="88" spans="1:2" ht="12.75">
      <c r="A88">
        <f t="shared" si="7"/>
        <v>544</v>
      </c>
      <c r="B88" s="7">
        <v>0.008976333333333334</v>
      </c>
    </row>
    <row r="89" spans="1:2" ht="12.75">
      <c r="A89">
        <f t="shared" si="7"/>
        <v>546</v>
      </c>
      <c r="B89" s="7">
        <v>0.009070666666666666</v>
      </c>
    </row>
    <row r="90" spans="1:2" ht="12.75">
      <c r="A90">
        <f t="shared" si="7"/>
        <v>548</v>
      </c>
      <c r="B90" s="7">
        <v>0.009138333333333333</v>
      </c>
    </row>
    <row r="91" spans="1:3" ht="12.75">
      <c r="A91">
        <f t="shared" si="7"/>
        <v>550</v>
      </c>
      <c r="B91" s="7">
        <v>0.009227666666666667</v>
      </c>
      <c r="C91" s="6">
        <f>B89+B90+B91+B92+B93</f>
        <v>0.04602</v>
      </c>
    </row>
    <row r="92" spans="1:2" ht="12.75">
      <c r="A92">
        <f t="shared" si="7"/>
        <v>552</v>
      </c>
      <c r="B92" s="7">
        <v>0.009271</v>
      </c>
    </row>
    <row r="93" spans="1:2" ht="12.75">
      <c r="A93">
        <f t="shared" si="7"/>
        <v>554</v>
      </c>
      <c r="B93" s="7">
        <v>0.009312333333333334</v>
      </c>
    </row>
    <row r="94" spans="1:2" ht="12.75">
      <c r="A94">
        <f t="shared" si="7"/>
        <v>556</v>
      </c>
      <c r="B94" s="7">
        <v>0.009347333333333334</v>
      </c>
    </row>
    <row r="95" spans="1:2" ht="12.75">
      <c r="A95">
        <f t="shared" si="7"/>
        <v>558</v>
      </c>
      <c r="B95" s="7">
        <v>0.009391333333333335</v>
      </c>
    </row>
    <row r="96" spans="1:3" ht="12.75">
      <c r="A96">
        <f t="shared" si="7"/>
        <v>560</v>
      </c>
      <c r="B96" s="7">
        <v>0.009392333333333334</v>
      </c>
      <c r="C96" s="6">
        <f>B94+B95+B96+B97+B98</f>
        <v>0.04693433333333334</v>
      </c>
    </row>
    <row r="97" spans="1:2" ht="12.75">
      <c r="A97">
        <f t="shared" si="7"/>
        <v>562</v>
      </c>
      <c r="B97" s="7">
        <v>0.009413333333333334</v>
      </c>
    </row>
    <row r="98" spans="1:2" ht="12.75">
      <c r="A98">
        <f t="shared" si="7"/>
        <v>564</v>
      </c>
      <c r="B98" s="7">
        <v>0.00939</v>
      </c>
    </row>
    <row r="99" spans="1:2" ht="12.75">
      <c r="A99">
        <f t="shared" si="7"/>
        <v>566</v>
      </c>
      <c r="B99" s="7">
        <v>0.009415999999999999</v>
      </c>
    </row>
    <row r="100" spans="1:2" ht="12.75">
      <c r="A100">
        <f t="shared" si="7"/>
        <v>568</v>
      </c>
      <c r="B100" s="7">
        <v>0.009405333333333333</v>
      </c>
    </row>
    <row r="101" spans="1:3" ht="12.75">
      <c r="A101">
        <f t="shared" si="7"/>
        <v>570</v>
      </c>
      <c r="B101" s="7">
        <v>0.00938</v>
      </c>
      <c r="C101" s="6">
        <f>B99+B100+B101+B102+B103</f>
        <v>0.04693533333333333</v>
      </c>
    </row>
    <row r="102" spans="1:2" ht="12.75">
      <c r="A102">
        <f t="shared" si="7"/>
        <v>572</v>
      </c>
      <c r="B102" s="7">
        <v>0.009385333333333334</v>
      </c>
    </row>
    <row r="103" spans="1:2" ht="12.75">
      <c r="A103">
        <f t="shared" si="7"/>
        <v>574</v>
      </c>
      <c r="B103" s="7">
        <v>0.009348666666666667</v>
      </c>
    </row>
    <row r="104" spans="1:2" ht="12.75">
      <c r="A104">
        <f t="shared" si="7"/>
        <v>576</v>
      </c>
      <c r="B104" s="7">
        <v>0.009307666666666667</v>
      </c>
    </row>
    <row r="105" spans="1:2" ht="12.75">
      <c r="A105">
        <f t="shared" si="7"/>
        <v>578</v>
      </c>
      <c r="B105" s="7">
        <v>0.009291</v>
      </c>
    </row>
    <row r="106" spans="1:3" ht="12.75">
      <c r="A106">
        <f t="shared" si="7"/>
        <v>580</v>
      </c>
      <c r="B106" s="7">
        <v>0.009221666666666666</v>
      </c>
      <c r="C106" s="6">
        <f>B104+B105+B106+B107+B108</f>
        <v>0.046060666666666666</v>
      </c>
    </row>
    <row r="107" spans="1:2" ht="12.75">
      <c r="A107">
        <f t="shared" si="7"/>
        <v>582</v>
      </c>
      <c r="B107" s="7">
        <v>0.009155333333333333</v>
      </c>
    </row>
    <row r="108" spans="1:2" ht="12.75">
      <c r="A108">
        <f t="shared" si="7"/>
        <v>584</v>
      </c>
      <c r="B108" s="7">
        <v>0.009085000000000001</v>
      </c>
    </row>
    <row r="109" spans="1:2" ht="12.75">
      <c r="A109">
        <f t="shared" si="7"/>
        <v>586</v>
      </c>
      <c r="B109" s="7">
        <v>0.009033</v>
      </c>
    </row>
    <row r="110" spans="1:2" ht="12.75">
      <c r="A110">
        <f t="shared" si="7"/>
        <v>588</v>
      </c>
      <c r="B110" s="7">
        <v>0.008992666666666668</v>
      </c>
    </row>
    <row r="111" spans="1:3" ht="12.75">
      <c r="A111">
        <f t="shared" si="7"/>
        <v>590</v>
      </c>
      <c r="B111" s="7">
        <v>0.008893</v>
      </c>
      <c r="C111" s="6">
        <f>B109+B110+B111+B112+B113</f>
        <v>0.04436433333333333</v>
      </c>
    </row>
    <row r="112" spans="1:2" ht="12.75">
      <c r="A112">
        <f t="shared" si="7"/>
        <v>592</v>
      </c>
      <c r="B112" s="7">
        <v>0.008760666666666667</v>
      </c>
    </row>
    <row r="113" spans="1:2" ht="12.75">
      <c r="A113">
        <f t="shared" si="7"/>
        <v>594</v>
      </c>
      <c r="B113" s="7">
        <v>0.008685</v>
      </c>
    </row>
    <row r="114" spans="1:2" ht="12.75">
      <c r="A114">
        <f t="shared" si="7"/>
        <v>596</v>
      </c>
      <c r="B114" s="7">
        <v>0.008601</v>
      </c>
    </row>
    <row r="115" spans="1:2" ht="12.75">
      <c r="A115">
        <f t="shared" si="7"/>
        <v>598</v>
      </c>
      <c r="B115" s="7">
        <v>0.008446</v>
      </c>
    </row>
    <row r="116" spans="1:3" ht="12.75">
      <c r="A116">
        <f t="shared" si="7"/>
        <v>600</v>
      </c>
      <c r="B116" s="7">
        <v>0.008322333333333333</v>
      </c>
      <c r="C116" s="6">
        <f>B114+B115+B116+B117+B118</f>
        <v>0.04163766666666667</v>
      </c>
    </row>
    <row r="117" spans="1:2" ht="12.75">
      <c r="A117">
        <f t="shared" si="7"/>
        <v>602</v>
      </c>
      <c r="B117" s="7">
        <v>0.00821</v>
      </c>
    </row>
    <row r="118" spans="1:2" ht="12.75">
      <c r="A118">
        <f t="shared" si="7"/>
        <v>604</v>
      </c>
      <c r="B118" s="7">
        <v>0.008058333333333332</v>
      </c>
    </row>
    <row r="119" spans="1:2" ht="12.75">
      <c r="A119">
        <f t="shared" si="7"/>
        <v>606</v>
      </c>
      <c r="B119" s="7">
        <v>0.007971</v>
      </c>
    </row>
    <row r="120" spans="1:2" ht="12.75">
      <c r="A120">
        <f t="shared" si="7"/>
        <v>608</v>
      </c>
      <c r="B120" s="7">
        <v>0.007884</v>
      </c>
    </row>
    <row r="121" spans="1:3" ht="12.75">
      <c r="A121">
        <f t="shared" si="7"/>
        <v>610</v>
      </c>
      <c r="B121" s="7">
        <v>0.007713333333333333</v>
      </c>
      <c r="C121" s="6">
        <f>B119+B120+B121+B122+B123</f>
        <v>0.03859166666666666</v>
      </c>
    </row>
    <row r="122" spans="1:2" ht="12.75">
      <c r="A122">
        <f t="shared" si="7"/>
        <v>612</v>
      </c>
      <c r="B122" s="7">
        <v>0.0076</v>
      </c>
    </row>
    <row r="123" spans="1:2" ht="12.75">
      <c r="A123">
        <f t="shared" si="7"/>
        <v>614</v>
      </c>
      <c r="B123" s="7">
        <v>0.007423333333333333</v>
      </c>
    </row>
    <row r="124" spans="1:2" ht="12.75">
      <c r="A124">
        <f t="shared" si="7"/>
        <v>616</v>
      </c>
      <c r="B124" s="7">
        <v>0.007265666666666667</v>
      </c>
    </row>
    <row r="125" spans="1:2" ht="12.75">
      <c r="A125">
        <f t="shared" si="7"/>
        <v>618</v>
      </c>
      <c r="B125" s="7">
        <v>0.007127333333333333</v>
      </c>
    </row>
    <row r="126" spans="1:3" ht="12.75">
      <c r="A126">
        <f t="shared" si="7"/>
        <v>620</v>
      </c>
      <c r="B126" s="7">
        <v>0.006956333333333334</v>
      </c>
      <c r="C126" s="6">
        <f>B124+B125+B126+B127+B128</f>
        <v>0.034712</v>
      </c>
    </row>
    <row r="127" spans="1:2" ht="12.75">
      <c r="A127">
        <f t="shared" si="7"/>
        <v>622</v>
      </c>
      <c r="B127" s="7">
        <v>0.006774</v>
      </c>
    </row>
    <row r="128" spans="1:2" ht="12.75">
      <c r="A128">
        <f t="shared" si="7"/>
        <v>624</v>
      </c>
      <c r="B128" s="7">
        <v>0.006588666666666666</v>
      </c>
    </row>
    <row r="129" spans="1:2" ht="12.75">
      <c r="A129">
        <f t="shared" si="7"/>
        <v>626</v>
      </c>
      <c r="B129" s="7">
        <v>0.006422333333333333</v>
      </c>
    </row>
    <row r="130" spans="1:2" ht="12.75">
      <c r="A130">
        <f t="shared" si="7"/>
        <v>628</v>
      </c>
      <c r="B130" s="7">
        <v>0.0062636666666666665</v>
      </c>
    </row>
    <row r="131" spans="1:3" ht="12.75">
      <c r="A131">
        <f t="shared" si="7"/>
        <v>630</v>
      </c>
      <c r="B131" s="7">
        <v>0.006105333333333333</v>
      </c>
      <c r="C131" s="6">
        <f>B129+B130+B131+B132+B133</f>
        <v>0.030503666666666665</v>
      </c>
    </row>
    <row r="132" spans="1:2" ht="12.75">
      <c r="A132">
        <f t="shared" si="7"/>
        <v>632</v>
      </c>
      <c r="B132" s="7">
        <v>0.005944333333333334</v>
      </c>
    </row>
    <row r="133" spans="1:2" ht="12.75">
      <c r="A133">
        <f t="shared" si="7"/>
        <v>634</v>
      </c>
      <c r="B133" s="7">
        <v>0.005768</v>
      </c>
    </row>
    <row r="134" spans="1:2" ht="12.75">
      <c r="A134">
        <f t="shared" si="7"/>
        <v>636</v>
      </c>
      <c r="B134" s="7">
        <v>0.005599666666666667</v>
      </c>
    </row>
    <row r="135" spans="1:2" ht="12.75">
      <c r="A135">
        <f t="shared" si="7"/>
        <v>638</v>
      </c>
      <c r="B135" s="7">
        <v>0.005412</v>
      </c>
    </row>
    <row r="136" spans="1:3" ht="12.75">
      <c r="A136">
        <f aca="true" t="shared" si="8" ref="A136:A153">A135+2</f>
        <v>640</v>
      </c>
      <c r="B136" s="7">
        <v>0.005248333333333333</v>
      </c>
      <c r="C136" s="6">
        <f>B134+B135+B136+B137+B138</f>
        <v>0.026286666666666667</v>
      </c>
    </row>
    <row r="137" spans="1:2" ht="12.75">
      <c r="A137">
        <f t="shared" si="8"/>
        <v>642</v>
      </c>
      <c r="B137" s="7">
        <v>0.005091333333333334</v>
      </c>
    </row>
    <row r="138" spans="1:2" ht="12.75">
      <c r="A138">
        <f t="shared" si="8"/>
        <v>644</v>
      </c>
      <c r="B138" s="7">
        <v>0.004935333333333333</v>
      </c>
    </row>
    <row r="139" spans="1:2" ht="12.75">
      <c r="A139">
        <f t="shared" si="8"/>
        <v>646</v>
      </c>
      <c r="B139" s="7">
        <v>0.0047870000000000005</v>
      </c>
    </row>
    <row r="140" spans="1:2" ht="12.75">
      <c r="A140">
        <f t="shared" si="8"/>
        <v>648</v>
      </c>
      <c r="B140" s="7">
        <v>0.004632666666666667</v>
      </c>
    </row>
    <row r="141" spans="1:3" ht="12.75">
      <c r="A141">
        <f t="shared" si="8"/>
        <v>650</v>
      </c>
      <c r="B141" s="7">
        <v>0.004443</v>
      </c>
      <c r="C141" s="6">
        <f>B139+B140+B141+B142+B143</f>
        <v>0.022336</v>
      </c>
    </row>
    <row r="142" spans="1:2" ht="12.75">
      <c r="A142">
        <f t="shared" si="8"/>
        <v>652</v>
      </c>
      <c r="B142" s="7">
        <v>0.0043170000000000005</v>
      </c>
    </row>
    <row r="143" spans="1:2" ht="12.75">
      <c r="A143">
        <f t="shared" si="8"/>
        <v>654</v>
      </c>
      <c r="B143" s="7">
        <v>0.004156333333333334</v>
      </c>
    </row>
    <row r="144" spans="1:2" ht="12.75">
      <c r="A144">
        <f t="shared" si="8"/>
        <v>656</v>
      </c>
      <c r="B144" s="7">
        <v>0.004000333333333334</v>
      </c>
    </row>
    <row r="145" spans="1:2" ht="12.75">
      <c r="A145">
        <f t="shared" si="8"/>
        <v>658</v>
      </c>
      <c r="B145" s="7">
        <v>0.0038483333333333334</v>
      </c>
    </row>
    <row r="146" spans="1:3" ht="12.75">
      <c r="A146">
        <f t="shared" si="8"/>
        <v>660</v>
      </c>
      <c r="B146" s="7">
        <v>0.0037099999999999998</v>
      </c>
      <c r="C146" s="6">
        <f>B144+B145+B146+B147+B148</f>
        <v>0.018552333333333334</v>
      </c>
    </row>
    <row r="147" spans="1:2" ht="12.75">
      <c r="A147">
        <f t="shared" si="8"/>
        <v>662</v>
      </c>
      <c r="B147" s="7">
        <v>0.0035743333333333334</v>
      </c>
    </row>
    <row r="148" spans="1:2" ht="12.75">
      <c r="A148">
        <f t="shared" si="8"/>
        <v>664</v>
      </c>
      <c r="B148" s="7">
        <v>0.0034193333333333333</v>
      </c>
    </row>
    <row r="149" spans="1:2" ht="12.75">
      <c r="A149">
        <f t="shared" si="8"/>
        <v>666</v>
      </c>
      <c r="B149" s="7">
        <v>0.0032773333333333335</v>
      </c>
    </row>
    <row r="150" spans="1:2" ht="12.75">
      <c r="A150">
        <f t="shared" si="8"/>
        <v>668</v>
      </c>
      <c r="B150" s="7">
        <v>0.0031476666666666667</v>
      </c>
    </row>
    <row r="151" spans="1:3" ht="12.75">
      <c r="A151">
        <f t="shared" si="8"/>
        <v>670</v>
      </c>
      <c r="B151" s="7">
        <v>0.0030106666666666667</v>
      </c>
      <c r="C151" s="6">
        <f>B149+B150+B151+B152+B153</f>
        <v>0.015050000000000001</v>
      </c>
    </row>
    <row r="152" spans="1:2" ht="12.75">
      <c r="A152">
        <f t="shared" si="8"/>
        <v>672</v>
      </c>
      <c r="B152" s="7">
        <v>0.002872666666666667</v>
      </c>
    </row>
    <row r="153" spans="1:2" ht="12.75">
      <c r="A153">
        <f t="shared" si="8"/>
        <v>674</v>
      </c>
      <c r="B153" s="7">
        <v>0.0027416666666666666</v>
      </c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Holm</dc:creator>
  <cp:keywords/>
  <dc:description/>
  <cp:lastModifiedBy>Rosalyn Hummel</cp:lastModifiedBy>
  <dcterms:created xsi:type="dcterms:W3CDTF">2016-04-10T22:14:42Z</dcterms:created>
  <dcterms:modified xsi:type="dcterms:W3CDTF">2018-12-05T21:56:06Z</dcterms:modified>
  <cp:category/>
  <cp:version/>
  <cp:contentType/>
  <cp:contentStatus/>
</cp:coreProperties>
</file>